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60" yWindow="65476" windowWidth="34440" windowHeight="19360" tabRatio="500" activeTab="0"/>
  </bookViews>
  <sheets>
    <sheet name="Water column" sheetId="1" r:id="rId1"/>
  </sheets>
  <definedNames/>
  <calcPr fullCalcOnLoad="1"/>
</workbook>
</file>

<file path=xl/sharedStrings.xml><?xml version="1.0" encoding="utf-8"?>
<sst xmlns="http://schemas.openxmlformats.org/spreadsheetml/2006/main" count="127" uniqueCount="61">
  <si>
    <t>Sample name</t>
  </si>
  <si>
    <t>Sample name</t>
  </si>
  <si>
    <t>C value-blank (ug)</t>
  </si>
  <si>
    <t>C value-blank (ug)</t>
  </si>
  <si>
    <t>BLK1</t>
  </si>
  <si>
    <t>BLK1</t>
  </si>
  <si>
    <t>BLK2</t>
  </si>
  <si>
    <t>BLK2</t>
  </si>
  <si>
    <t>BLK3</t>
  </si>
  <si>
    <t>BLK3</t>
  </si>
  <si>
    <t>C value (ug)</t>
  </si>
  <si>
    <t>N value (ug)</t>
  </si>
  <si>
    <t>C value (ug)</t>
  </si>
  <si>
    <t>N value (ug)</t>
  </si>
  <si>
    <t>Average</t>
  </si>
  <si>
    <t>Average</t>
  </si>
  <si>
    <t>N value-blank (ug)</t>
  </si>
  <si>
    <t>N value-blank (ug)</t>
  </si>
  <si>
    <t>Depth (m)</t>
  </si>
  <si>
    <t>Volume Filtered (L)</t>
  </si>
  <si>
    <t>C value (µg)</t>
  </si>
  <si>
    <t>C value (µg/L)</t>
  </si>
  <si>
    <t>C value (µmol/L)</t>
  </si>
  <si>
    <t>N value (µg)</t>
  </si>
  <si>
    <t>N value (µg/L)</t>
  </si>
  <si>
    <t>N value (µmol/L)</t>
  </si>
  <si>
    <t>C/N RATIO</t>
  </si>
  <si>
    <t>KM1412-2-5-6</t>
  </si>
  <si>
    <t>KM1412-2-5-8</t>
  </si>
  <si>
    <t>KM1412-2-5-10</t>
  </si>
  <si>
    <t>KM1412-2-5-13</t>
  </si>
  <si>
    <t>KM1412-2-5-15</t>
  </si>
  <si>
    <t>KM1412-2-5-17</t>
  </si>
  <si>
    <t>KM1412-2-5-20</t>
  </si>
  <si>
    <t>KM1412-2-5-22</t>
  </si>
  <si>
    <t>KM1412-2-16-6</t>
  </si>
  <si>
    <t>KM1412-2-16-8</t>
  </si>
  <si>
    <t>KM1412-2-16-10</t>
  </si>
  <si>
    <t>KM1412-2-16-13</t>
  </si>
  <si>
    <t>KM1412-2-16-15</t>
  </si>
  <si>
    <t>KM1412-2-16-17</t>
  </si>
  <si>
    <t>KM1412-2-16-20</t>
  </si>
  <si>
    <t>KM1412-2-16-22</t>
  </si>
  <si>
    <t>KM1412-2-22-6</t>
  </si>
  <si>
    <t>KM1412-2-22-8</t>
  </si>
  <si>
    <t>KM1412-2-22-10</t>
  </si>
  <si>
    <t>KM1412-2-22-13</t>
  </si>
  <si>
    <t>KM1412-2-22-15</t>
  </si>
  <si>
    <t>KM1412-2-22-17</t>
  </si>
  <si>
    <t>KM1412-2-22-20</t>
  </si>
  <si>
    <t>KM1412-2-22-22</t>
  </si>
  <si>
    <t>Underway</t>
  </si>
  <si>
    <t>KM1412-2-28-8</t>
  </si>
  <si>
    <t>KM1412-2-28-10</t>
  </si>
  <si>
    <t>KM1412-2-28-13</t>
  </si>
  <si>
    <t>KM1412-2-28-15</t>
  </si>
  <si>
    <t>KM1412-2-28-17</t>
  </si>
  <si>
    <t>KM1412-2-28-20</t>
  </si>
  <si>
    <t>KM1412-2-28-22</t>
  </si>
  <si>
    <t>KM1412-2-28-6*</t>
  </si>
  <si>
    <t>Sample lost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</si>
</sst>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00"/>
    <numFmt numFmtId="172" formatCode="0.000000"/>
    <numFmt numFmtId="173" formatCode="0.00000"/>
    <numFmt numFmtId="174" formatCode="0.0"/>
    <numFmt numFmtId="175" formatCode="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8" fontId="0" fillId="0" borderId="8" xfId="0" applyNumberForma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8" fontId="0" fillId="0" borderId="8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168" fontId="0" fillId="0" borderId="3" xfId="0" applyNumberFormat="1" applyBorder="1" applyAlignment="1">
      <alignment horizontal="center"/>
    </xf>
    <xf numFmtId="0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workbookViewId="0" topLeftCell="A29">
      <selection activeCell="E89" sqref="E89"/>
    </sheetView>
  </sheetViews>
  <sheetFormatPr defaultColWidth="11.00390625" defaultRowHeight="12.75"/>
  <cols>
    <col min="1" max="1" width="14.875" style="1" bestFit="1" customWidth="1"/>
    <col min="2" max="2" width="11.125" style="1" bestFit="1" customWidth="1"/>
    <col min="3" max="3" width="16.875" style="1" bestFit="1" customWidth="1"/>
    <col min="4" max="4" width="11.125" style="1" bestFit="1" customWidth="1"/>
    <col min="5" max="5" width="16.25390625" style="1" bestFit="1" customWidth="1"/>
    <col min="6" max="6" width="13.00390625" style="1" bestFit="1" customWidth="1"/>
    <col min="7" max="7" width="15.00390625" style="1" bestFit="1" customWidth="1"/>
    <col min="8" max="8" width="11.25390625" style="1" bestFit="1" customWidth="1"/>
    <col min="9" max="9" width="13.125" style="1" bestFit="1" customWidth="1"/>
    <col min="10" max="10" width="16.375" style="1" bestFit="1" customWidth="1"/>
    <col min="11" max="11" width="15.25390625" style="1" customWidth="1"/>
    <col min="12" max="12" width="10.125" style="1" bestFit="1" customWidth="1"/>
    <col min="13" max="13" width="10.75390625" style="1" customWidth="1"/>
  </cols>
  <sheetData>
    <row r="1" spans="1:13" s="6" customFormat="1" ht="12.75">
      <c r="A1" s="11"/>
      <c r="B1" s="12" t="s">
        <v>12</v>
      </c>
      <c r="C1" s="13" t="s">
        <v>13</v>
      </c>
      <c r="M1" s="5"/>
    </row>
    <row r="2" spans="1:3" ht="12.75">
      <c r="A2" s="7" t="s">
        <v>5</v>
      </c>
      <c r="B2" s="14">
        <v>8</v>
      </c>
      <c r="C2" s="15">
        <v>0</v>
      </c>
    </row>
    <row r="3" spans="1:3" ht="12.75">
      <c r="A3" s="8" t="s">
        <v>7</v>
      </c>
      <c r="B3" s="14">
        <v>7.6</v>
      </c>
      <c r="C3" s="15">
        <v>0</v>
      </c>
    </row>
    <row r="4" spans="1:3" ht="12.75">
      <c r="A4" s="8" t="s">
        <v>9</v>
      </c>
      <c r="B4" s="14">
        <v>9.4</v>
      </c>
      <c r="C4" s="15">
        <v>0</v>
      </c>
    </row>
    <row r="5" spans="1:3" ht="12.75">
      <c r="A5" s="9" t="s">
        <v>15</v>
      </c>
      <c r="B5" s="17">
        <f>AVERAGE(B2:B4)</f>
        <v>8.333333333333334</v>
      </c>
      <c r="C5" s="16">
        <f>AVERAGE(C2:C4)</f>
        <v>0</v>
      </c>
    </row>
    <row r="7" spans="1:12" ht="12.75">
      <c r="A7" s="4" t="s">
        <v>1</v>
      </c>
      <c r="B7" s="4" t="s">
        <v>18</v>
      </c>
      <c r="C7" s="4" t="s">
        <v>19</v>
      </c>
      <c r="D7" s="4" t="s">
        <v>20</v>
      </c>
      <c r="E7" s="4" t="s">
        <v>3</v>
      </c>
      <c r="F7" s="4" t="s">
        <v>21</v>
      </c>
      <c r="G7" s="4" t="s">
        <v>22</v>
      </c>
      <c r="H7" s="4" t="s">
        <v>23</v>
      </c>
      <c r="I7" s="4" t="s">
        <v>24</v>
      </c>
      <c r="J7" s="4" t="s">
        <v>17</v>
      </c>
      <c r="K7" s="4" t="s">
        <v>25</v>
      </c>
      <c r="L7" s="5" t="s">
        <v>26</v>
      </c>
    </row>
    <row r="8" spans="1:12" ht="12.75">
      <c r="A8" s="3" t="s">
        <v>27</v>
      </c>
      <c r="B8" s="1">
        <v>175</v>
      </c>
      <c r="C8" s="23">
        <v>4</v>
      </c>
      <c r="D8" s="19">
        <v>41.4</v>
      </c>
      <c r="E8" s="19">
        <f>D8-$B$5</f>
        <v>33.06666666666666</v>
      </c>
      <c r="F8" s="19">
        <f>E8/C8</f>
        <v>8.266666666666666</v>
      </c>
      <c r="G8" s="20">
        <f>F8/12.011</f>
        <v>0.6882579857352982</v>
      </c>
      <c r="H8" s="19">
        <v>5.9</v>
      </c>
      <c r="I8" s="18">
        <f>H8/C8</f>
        <v>1.475</v>
      </c>
      <c r="J8" s="18">
        <f>I8-$C$5</f>
        <v>1.475</v>
      </c>
      <c r="K8" s="2">
        <f>J8/14.0667</f>
        <v>0.10485757142755586</v>
      </c>
      <c r="L8" s="18">
        <f>G8/K8</f>
        <v>6.5637414291137075</v>
      </c>
    </row>
    <row r="9" spans="1:12" ht="12.75">
      <c r="A9" s="3" t="s">
        <v>28</v>
      </c>
      <c r="B9" s="1">
        <v>150</v>
      </c>
      <c r="C9" s="23">
        <v>4</v>
      </c>
      <c r="D9" s="19">
        <v>52.9</v>
      </c>
      <c r="E9" s="19">
        <f aca="true" t="shared" si="0" ref="E9:E16">D9-$B$5</f>
        <v>44.56666666666666</v>
      </c>
      <c r="F9" s="19">
        <f aca="true" t="shared" si="1" ref="F9:F15">E9/C9</f>
        <v>11.141666666666666</v>
      </c>
      <c r="G9" s="20">
        <f aca="true" t="shared" si="2" ref="G9:G15">F9/12.011</f>
        <v>0.9276219021452558</v>
      </c>
      <c r="H9" s="19">
        <v>8</v>
      </c>
      <c r="I9" s="18">
        <f aca="true" t="shared" si="3" ref="I9:I15">H9/C9</f>
        <v>2</v>
      </c>
      <c r="J9" s="18">
        <f aca="true" t="shared" si="4" ref="J9:J15">I9-$C$5</f>
        <v>2</v>
      </c>
      <c r="K9" s="2">
        <f aca="true" t="shared" si="5" ref="K9:K15">J9/14.0667</f>
        <v>0.14217975786787235</v>
      </c>
      <c r="L9" s="18">
        <f aca="true" t="shared" si="6" ref="L8:L15">G9/K9</f>
        <v>6.524289505453335</v>
      </c>
    </row>
    <row r="10" spans="1:12" ht="12.75">
      <c r="A10" s="3" t="s">
        <v>29</v>
      </c>
      <c r="B10" s="1">
        <v>125</v>
      </c>
      <c r="C10" s="23">
        <v>4</v>
      </c>
      <c r="D10" s="19">
        <v>71.4</v>
      </c>
      <c r="E10" s="19">
        <f t="shared" si="0"/>
        <v>63.06666666666667</v>
      </c>
      <c r="F10" s="19">
        <f t="shared" si="1"/>
        <v>15.766666666666667</v>
      </c>
      <c r="G10" s="20">
        <f t="shared" si="2"/>
        <v>1.3126855937612745</v>
      </c>
      <c r="H10" s="19">
        <v>11.2</v>
      </c>
      <c r="I10" s="18">
        <f t="shared" si="3"/>
        <v>2.8</v>
      </c>
      <c r="J10" s="18">
        <f t="shared" si="4"/>
        <v>2.8</v>
      </c>
      <c r="K10" s="2">
        <f t="shared" si="5"/>
        <v>0.19905166101502125</v>
      </c>
      <c r="L10" s="18">
        <f t="shared" si="6"/>
        <v>6.5946980149149015</v>
      </c>
    </row>
    <row r="11" spans="1:12" ht="12.75">
      <c r="A11" s="3" t="s">
        <v>30</v>
      </c>
      <c r="B11" s="1">
        <v>100</v>
      </c>
      <c r="C11" s="23">
        <v>4</v>
      </c>
      <c r="D11" s="19">
        <v>92.1</v>
      </c>
      <c r="E11" s="19">
        <f t="shared" si="0"/>
        <v>83.76666666666667</v>
      </c>
      <c r="F11" s="19">
        <f t="shared" si="1"/>
        <v>20.941666666666666</v>
      </c>
      <c r="G11" s="20">
        <f t="shared" si="2"/>
        <v>1.743540643299198</v>
      </c>
      <c r="H11" s="19">
        <v>13.1</v>
      </c>
      <c r="I11" s="18">
        <f t="shared" si="3"/>
        <v>3.275</v>
      </c>
      <c r="J11" s="18">
        <f t="shared" si="4"/>
        <v>3.275</v>
      </c>
      <c r="K11" s="2">
        <f t="shared" si="5"/>
        <v>0.23281935350864094</v>
      </c>
      <c r="L11" s="18">
        <f t="shared" si="6"/>
        <v>7.488813180792926</v>
      </c>
    </row>
    <row r="12" spans="1:12" ht="12.75">
      <c r="A12" s="3" t="s">
        <v>31</v>
      </c>
      <c r="B12" s="1">
        <v>75</v>
      </c>
      <c r="C12" s="23">
        <v>4</v>
      </c>
      <c r="D12" s="19">
        <v>94.7</v>
      </c>
      <c r="E12" s="19">
        <f t="shared" si="0"/>
        <v>86.36666666666667</v>
      </c>
      <c r="F12" s="19">
        <f t="shared" si="1"/>
        <v>21.59166666666667</v>
      </c>
      <c r="G12" s="20">
        <f t="shared" si="2"/>
        <v>1.7976577026614495</v>
      </c>
      <c r="H12" s="19">
        <v>12.7</v>
      </c>
      <c r="I12" s="18">
        <f t="shared" si="3"/>
        <v>3.175</v>
      </c>
      <c r="J12" s="18">
        <f t="shared" si="4"/>
        <v>3.175</v>
      </c>
      <c r="K12" s="2">
        <f t="shared" si="5"/>
        <v>0.22571036561524732</v>
      </c>
      <c r="L12" s="18">
        <f t="shared" si="6"/>
        <v>7.964444600323722</v>
      </c>
    </row>
    <row r="13" spans="1:12" ht="12.75">
      <c r="A13" s="3" t="s">
        <v>32</v>
      </c>
      <c r="B13" s="1">
        <v>45</v>
      </c>
      <c r="C13" s="23">
        <v>4</v>
      </c>
      <c r="D13" s="19">
        <v>106.3</v>
      </c>
      <c r="E13" s="19">
        <f t="shared" si="0"/>
        <v>97.96666666666667</v>
      </c>
      <c r="F13" s="19">
        <f t="shared" si="1"/>
        <v>24.491666666666667</v>
      </c>
      <c r="G13" s="20">
        <f t="shared" si="2"/>
        <v>2.0391030444314935</v>
      </c>
      <c r="H13" s="19">
        <v>14.7</v>
      </c>
      <c r="I13" s="18">
        <f t="shared" si="3"/>
        <v>3.675</v>
      </c>
      <c r="J13" s="18">
        <f t="shared" si="4"/>
        <v>3.675</v>
      </c>
      <c r="K13" s="2">
        <f t="shared" si="5"/>
        <v>0.2612553050822154</v>
      </c>
      <c r="L13" s="18">
        <f t="shared" si="6"/>
        <v>7.80502062451823</v>
      </c>
    </row>
    <row r="14" spans="1:12" ht="12.75">
      <c r="A14" s="3" t="s">
        <v>33</v>
      </c>
      <c r="B14" s="1">
        <v>25</v>
      </c>
      <c r="C14" s="23">
        <v>4</v>
      </c>
      <c r="D14" s="19">
        <v>117.2</v>
      </c>
      <c r="E14" s="19">
        <f t="shared" si="0"/>
        <v>108.86666666666667</v>
      </c>
      <c r="F14" s="19">
        <f t="shared" si="1"/>
        <v>27.21666666666667</v>
      </c>
      <c r="G14" s="20">
        <f t="shared" si="2"/>
        <v>2.265978408680932</v>
      </c>
      <c r="H14" s="19">
        <v>17</v>
      </c>
      <c r="I14" s="18">
        <f t="shared" si="3"/>
        <v>4.25</v>
      </c>
      <c r="J14" s="18">
        <f t="shared" si="4"/>
        <v>4.25</v>
      </c>
      <c r="K14" s="2">
        <f t="shared" si="5"/>
        <v>0.3021319854692287</v>
      </c>
      <c r="L14" s="18">
        <f t="shared" si="6"/>
        <v>7.499961995621663</v>
      </c>
    </row>
    <row r="15" spans="1:12" ht="12.75">
      <c r="A15" s="3" t="s">
        <v>34</v>
      </c>
      <c r="B15" s="1">
        <v>5</v>
      </c>
      <c r="C15" s="23">
        <v>4</v>
      </c>
      <c r="D15" s="19">
        <v>110.8</v>
      </c>
      <c r="E15" s="19">
        <f t="shared" si="0"/>
        <v>102.46666666666667</v>
      </c>
      <c r="F15" s="19">
        <f t="shared" si="1"/>
        <v>25.616666666666667</v>
      </c>
      <c r="G15" s="20">
        <f t="shared" si="2"/>
        <v>2.13276718563539</v>
      </c>
      <c r="H15" s="19">
        <v>15.6</v>
      </c>
      <c r="I15" s="18">
        <f t="shared" si="3"/>
        <v>3.9</v>
      </c>
      <c r="J15" s="18">
        <f t="shared" si="4"/>
        <v>3.9</v>
      </c>
      <c r="K15" s="2">
        <f t="shared" si="5"/>
        <v>0.27725052784235105</v>
      </c>
      <c r="L15" s="18">
        <f t="shared" si="6"/>
        <v>7.692563120558294</v>
      </c>
    </row>
    <row r="16" ht="12.75">
      <c r="E16" s="19"/>
    </row>
    <row r="17" spans="1:12" ht="12.75">
      <c r="A17" s="11"/>
      <c r="B17" s="12" t="s">
        <v>12</v>
      </c>
      <c r="C17" s="13" t="s">
        <v>13</v>
      </c>
      <c r="D17" s="6"/>
      <c r="E17" s="6"/>
      <c r="F17" s="6"/>
      <c r="G17" s="6"/>
      <c r="H17" s="6"/>
      <c r="I17" s="6"/>
      <c r="J17" s="6"/>
      <c r="K17" s="6"/>
      <c r="L17" s="6"/>
    </row>
    <row r="18" spans="1:3" ht="12.75">
      <c r="A18" s="7" t="s">
        <v>5</v>
      </c>
      <c r="B18" s="14">
        <v>7.4</v>
      </c>
      <c r="C18" s="15">
        <v>0</v>
      </c>
    </row>
    <row r="19" spans="1:3" ht="12.75">
      <c r="A19" s="8" t="s">
        <v>7</v>
      </c>
      <c r="B19" s="14">
        <v>7.4</v>
      </c>
      <c r="C19" s="15">
        <v>0</v>
      </c>
    </row>
    <row r="20" spans="1:3" ht="12.75">
      <c r="A20" s="8" t="s">
        <v>9</v>
      </c>
      <c r="B20" s="14">
        <v>12.7</v>
      </c>
      <c r="C20" s="15">
        <v>0</v>
      </c>
    </row>
    <row r="21" spans="1:3" ht="12.75">
      <c r="A21" s="9" t="s">
        <v>15</v>
      </c>
      <c r="B21" s="21">
        <f>AVERAGE(B18:B20)</f>
        <v>9.166666666666666</v>
      </c>
      <c r="C21" s="10">
        <f>AVERAGE(C18:C20)</f>
        <v>0</v>
      </c>
    </row>
    <row r="23" spans="1:12" ht="12.75">
      <c r="A23" s="4" t="s">
        <v>1</v>
      </c>
      <c r="B23" s="4" t="s">
        <v>18</v>
      </c>
      <c r="C23" s="4" t="s">
        <v>19</v>
      </c>
      <c r="D23" s="4" t="s">
        <v>20</v>
      </c>
      <c r="E23" s="4" t="s">
        <v>3</v>
      </c>
      <c r="F23" s="4" t="s">
        <v>21</v>
      </c>
      <c r="G23" s="4" t="s">
        <v>22</v>
      </c>
      <c r="H23" s="4" t="s">
        <v>23</v>
      </c>
      <c r="I23" s="4" t="s">
        <v>24</v>
      </c>
      <c r="J23" s="4" t="s">
        <v>17</v>
      </c>
      <c r="K23" s="4" t="s">
        <v>25</v>
      </c>
      <c r="L23" s="5" t="s">
        <v>26</v>
      </c>
    </row>
    <row r="24" spans="1:12" ht="12.75">
      <c r="A24" s="3" t="s">
        <v>51</v>
      </c>
      <c r="B24" s="1">
        <v>5</v>
      </c>
      <c r="C24" s="23">
        <v>4</v>
      </c>
      <c r="D24" s="19">
        <v>111.3</v>
      </c>
      <c r="E24" s="19">
        <f>D24-$B$21</f>
        <v>102.13333333333333</v>
      </c>
      <c r="F24" s="19">
        <f>E24/C24</f>
        <v>25.53333333333333</v>
      </c>
      <c r="G24" s="20">
        <f>F24/12.011</f>
        <v>2.125829101101768</v>
      </c>
      <c r="H24" s="19">
        <v>16.1</v>
      </c>
      <c r="I24" s="18">
        <f>H24/C24</f>
        <v>4.025</v>
      </c>
      <c r="J24" s="18">
        <f>I24-$C$21</f>
        <v>4.025</v>
      </c>
      <c r="K24" s="2">
        <f>J24/14.0667</f>
        <v>0.2861367627090931</v>
      </c>
      <c r="L24" s="18">
        <f>G24/K24</f>
        <v>7.429416202849252</v>
      </c>
    </row>
    <row r="25" spans="1:12" ht="12.75">
      <c r="A25" s="3" t="s">
        <v>51</v>
      </c>
      <c r="B25" s="1">
        <v>5</v>
      </c>
      <c r="C25" s="23">
        <v>4</v>
      </c>
      <c r="D25" s="19">
        <v>110.6</v>
      </c>
      <c r="E25" s="19">
        <f>D25-$B$21</f>
        <v>101.43333333333332</v>
      </c>
      <c r="F25" s="19">
        <f>E25/C25</f>
        <v>25.35833333333333</v>
      </c>
      <c r="G25" s="20">
        <f>F25/12.011</f>
        <v>2.1112591235811617</v>
      </c>
      <c r="H25" s="19">
        <v>16</v>
      </c>
      <c r="I25" s="18">
        <f>H25/C25</f>
        <v>4</v>
      </c>
      <c r="J25" s="18">
        <f>I25-$C$21</f>
        <v>4</v>
      </c>
      <c r="K25" s="2">
        <f>J25/14.0667</f>
        <v>0.2843595157357447</v>
      </c>
      <c r="L25" s="18">
        <f>G25/K25</f>
        <v>7.424612178419782</v>
      </c>
    </row>
    <row r="26" spans="1:12" ht="12.75">
      <c r="A26" s="3" t="s">
        <v>51</v>
      </c>
      <c r="B26" s="1">
        <v>5</v>
      </c>
      <c r="C26" s="23">
        <v>4</v>
      </c>
      <c r="D26" s="19">
        <v>128.7</v>
      </c>
      <c r="E26" s="19">
        <f>D26-$B$21</f>
        <v>119.53333333333332</v>
      </c>
      <c r="F26" s="19">
        <f>E26/C26</f>
        <v>29.88333333333333</v>
      </c>
      <c r="G26" s="20">
        <f>F26/12.011</f>
        <v>2.4879971137568337</v>
      </c>
      <c r="H26" s="19">
        <v>18.7</v>
      </c>
      <c r="I26" s="18">
        <f>H26/C26</f>
        <v>4.675</v>
      </c>
      <c r="J26" s="18">
        <f>I26-$C$21</f>
        <v>4.675</v>
      </c>
      <c r="K26" s="2">
        <f>J26/14.0667</f>
        <v>0.3323451840161516</v>
      </c>
      <c r="L26" s="18">
        <f>G26/K26</f>
        <v>7.486183743333317</v>
      </c>
    </row>
    <row r="27" spans="5:12" ht="12.75">
      <c r="E27"/>
      <c r="F27"/>
      <c r="G27"/>
      <c r="H27"/>
      <c r="I27"/>
      <c r="J27"/>
      <c r="K27"/>
      <c r="L27"/>
    </row>
    <row r="28" spans="1:12" ht="12.75">
      <c r="A28" s="11"/>
      <c r="B28" s="12" t="s">
        <v>12</v>
      </c>
      <c r="C28" s="13" t="s">
        <v>13</v>
      </c>
      <c r="D28" s="6"/>
      <c r="E28" s="6"/>
      <c r="F28" s="6"/>
      <c r="G28" s="6"/>
      <c r="H28" s="6"/>
      <c r="I28" s="6"/>
      <c r="J28" s="6"/>
      <c r="K28" s="6"/>
      <c r="L28" s="6"/>
    </row>
    <row r="29" spans="1:9" ht="12.75">
      <c r="A29" s="7" t="s">
        <v>5</v>
      </c>
      <c r="B29" s="14">
        <v>8.6</v>
      </c>
      <c r="C29" s="15">
        <v>0</v>
      </c>
      <c r="I29"/>
    </row>
    <row r="30" spans="1:3" ht="12.75">
      <c r="A30" s="8" t="s">
        <v>7</v>
      </c>
      <c r="B30" s="14">
        <v>7.5</v>
      </c>
      <c r="C30" s="15">
        <v>0</v>
      </c>
    </row>
    <row r="31" spans="1:3" ht="12.75">
      <c r="A31" s="8" t="s">
        <v>9</v>
      </c>
      <c r="B31" s="14">
        <v>7.1</v>
      </c>
      <c r="C31" s="15">
        <v>0</v>
      </c>
    </row>
    <row r="32" spans="1:3" ht="12.75">
      <c r="A32" s="9" t="s">
        <v>15</v>
      </c>
      <c r="B32" s="21">
        <f>AVERAGE(B29:B31)</f>
        <v>7.733333333333334</v>
      </c>
      <c r="C32" s="10">
        <f>AVERAGE(C29:C31)</f>
        <v>0</v>
      </c>
    </row>
    <row r="34" spans="1:12" ht="12.75">
      <c r="A34" s="4" t="s">
        <v>1</v>
      </c>
      <c r="B34" s="4" t="s">
        <v>18</v>
      </c>
      <c r="C34" s="4" t="s">
        <v>19</v>
      </c>
      <c r="D34" s="4" t="s">
        <v>20</v>
      </c>
      <c r="E34" s="4" t="s">
        <v>3</v>
      </c>
      <c r="F34" s="4" t="s">
        <v>21</v>
      </c>
      <c r="G34" s="4" t="s">
        <v>22</v>
      </c>
      <c r="H34" s="4" t="s">
        <v>23</v>
      </c>
      <c r="I34" s="4" t="s">
        <v>24</v>
      </c>
      <c r="J34" s="4" t="s">
        <v>17</v>
      </c>
      <c r="K34" s="4" t="s">
        <v>25</v>
      </c>
      <c r="L34" s="5" t="s">
        <v>26</v>
      </c>
    </row>
    <row r="35" spans="1:12" ht="12.75">
      <c r="A35" s="22" t="s">
        <v>35</v>
      </c>
      <c r="B35" s="1">
        <v>175</v>
      </c>
      <c r="C35" s="23">
        <v>4</v>
      </c>
      <c r="D35" s="19">
        <v>46.2</v>
      </c>
      <c r="E35" s="19">
        <f>D35-$B$32</f>
        <v>38.46666666666667</v>
      </c>
      <c r="F35" s="19">
        <f>E35/C35</f>
        <v>9.616666666666667</v>
      </c>
      <c r="G35" s="19">
        <f>F35/12.011</f>
        <v>0.800654955179974</v>
      </c>
      <c r="H35" s="19">
        <v>6.6</v>
      </c>
      <c r="I35" s="18">
        <f>H35/C35</f>
        <v>1.65</v>
      </c>
      <c r="J35" s="18">
        <f>I35-$C$32</f>
        <v>1.65</v>
      </c>
      <c r="K35" s="2">
        <f>J35/14.0667</f>
        <v>0.11729830024099468</v>
      </c>
      <c r="L35" s="18">
        <f aca="true" t="shared" si="7" ref="L35:L42">G35/K35</f>
        <v>6.825801853351601</v>
      </c>
    </row>
    <row r="36" spans="1:12" ht="12.75">
      <c r="A36" s="22" t="s">
        <v>36</v>
      </c>
      <c r="B36" s="1">
        <v>150</v>
      </c>
      <c r="C36" s="23">
        <v>4</v>
      </c>
      <c r="D36" s="19">
        <v>63.7</v>
      </c>
      <c r="E36" s="19">
        <f aca="true" t="shared" si="8" ref="E36:E42">D36-$B$32</f>
        <v>55.96666666666667</v>
      </c>
      <c r="F36" s="19">
        <f aca="true" t="shared" si="9" ref="F36:F42">E36/C36</f>
        <v>13.991666666666667</v>
      </c>
      <c r="G36" s="19">
        <f aca="true" t="shared" si="10" ref="G36:G42">F36/12.011</f>
        <v>1.1649043931951268</v>
      </c>
      <c r="H36" s="19">
        <v>9.3</v>
      </c>
      <c r="I36" s="18">
        <f aca="true" t="shared" si="11" ref="I36:I42">H36/C36</f>
        <v>2.325</v>
      </c>
      <c r="J36" s="18">
        <f aca="true" t="shared" si="12" ref="J36:J42">I36-$C$32</f>
        <v>2.325</v>
      </c>
      <c r="K36" s="2">
        <f aca="true" t="shared" si="13" ref="K36:K42">J36/14.0667</f>
        <v>0.16528396852140162</v>
      </c>
      <c r="L36" s="18">
        <f t="shared" si="7"/>
        <v>7.047897044196942</v>
      </c>
    </row>
    <row r="37" spans="1:12" ht="12.75">
      <c r="A37" s="22" t="s">
        <v>37</v>
      </c>
      <c r="B37" s="1">
        <v>125</v>
      </c>
      <c r="C37" s="23">
        <v>4</v>
      </c>
      <c r="D37" s="19">
        <v>152.8</v>
      </c>
      <c r="E37" s="19">
        <f t="shared" si="8"/>
        <v>145.06666666666666</v>
      </c>
      <c r="F37" s="19">
        <f t="shared" si="9"/>
        <v>36.266666666666666</v>
      </c>
      <c r="G37" s="19">
        <f t="shared" si="10"/>
        <v>3.0194543890322763</v>
      </c>
      <c r="H37" s="19">
        <v>17</v>
      </c>
      <c r="I37" s="18">
        <f t="shared" si="11"/>
        <v>4.25</v>
      </c>
      <c r="J37" s="18">
        <f t="shared" si="12"/>
        <v>4.25</v>
      </c>
      <c r="K37" s="2">
        <f t="shared" si="13"/>
        <v>0.3021319854692287</v>
      </c>
      <c r="L37" s="18">
        <f t="shared" si="7"/>
        <v>9.993825659811842</v>
      </c>
    </row>
    <row r="38" spans="1:12" ht="12.75">
      <c r="A38" s="22" t="s">
        <v>38</v>
      </c>
      <c r="B38" s="1">
        <v>100</v>
      </c>
      <c r="C38" s="23">
        <v>4</v>
      </c>
      <c r="D38" s="19">
        <v>86.3</v>
      </c>
      <c r="E38" s="19">
        <f t="shared" si="8"/>
        <v>78.56666666666666</v>
      </c>
      <c r="F38" s="19">
        <f t="shared" si="9"/>
        <v>19.641666666666666</v>
      </c>
      <c r="G38" s="19">
        <f t="shared" si="10"/>
        <v>1.6353065245746954</v>
      </c>
      <c r="H38" s="19">
        <v>12.3</v>
      </c>
      <c r="I38" s="18">
        <f t="shared" si="11"/>
        <v>3.075</v>
      </c>
      <c r="J38" s="18">
        <f t="shared" si="12"/>
        <v>3.075</v>
      </c>
      <c r="K38" s="2">
        <f t="shared" si="13"/>
        <v>0.21860137772185373</v>
      </c>
      <c r="L38" s="18">
        <f t="shared" si="7"/>
        <v>7.480769524954429</v>
      </c>
    </row>
    <row r="39" spans="1:12" ht="12.75">
      <c r="A39" s="22" t="s">
        <v>39</v>
      </c>
      <c r="B39" s="1">
        <v>75</v>
      </c>
      <c r="C39" s="23">
        <v>4</v>
      </c>
      <c r="D39" s="19">
        <v>94</v>
      </c>
      <c r="E39" s="19">
        <f t="shared" si="8"/>
        <v>86.26666666666667</v>
      </c>
      <c r="F39" s="19">
        <f t="shared" si="9"/>
        <v>21.566666666666666</v>
      </c>
      <c r="G39" s="19">
        <f t="shared" si="10"/>
        <v>1.7955762773013628</v>
      </c>
      <c r="H39" s="19">
        <v>12.6</v>
      </c>
      <c r="I39" s="18">
        <f t="shared" si="11"/>
        <v>3.15</v>
      </c>
      <c r="J39" s="18">
        <f t="shared" si="12"/>
        <v>3.15</v>
      </c>
      <c r="K39" s="2">
        <f t="shared" si="13"/>
        <v>0.22393311864189894</v>
      </c>
      <c r="L39" s="18">
        <f t="shared" si="7"/>
        <v>8.018359625369868</v>
      </c>
    </row>
    <row r="40" spans="1:12" ht="12.75">
      <c r="A40" s="22" t="s">
        <v>40</v>
      </c>
      <c r="B40" s="1">
        <v>45</v>
      </c>
      <c r="C40" s="23">
        <v>4</v>
      </c>
      <c r="D40" s="19">
        <v>109.1</v>
      </c>
      <c r="E40" s="19">
        <f t="shared" si="8"/>
        <v>101.36666666666666</v>
      </c>
      <c r="F40" s="19">
        <f t="shared" si="9"/>
        <v>25.341666666666665</v>
      </c>
      <c r="G40" s="19">
        <f t="shared" si="10"/>
        <v>2.109871506674437</v>
      </c>
      <c r="H40" s="19">
        <v>14.6</v>
      </c>
      <c r="I40" s="18">
        <f t="shared" si="11"/>
        <v>3.65</v>
      </c>
      <c r="J40" s="18">
        <f t="shared" si="12"/>
        <v>3.65</v>
      </c>
      <c r="K40" s="2">
        <f t="shared" si="13"/>
        <v>0.25947805810886704</v>
      </c>
      <c r="L40" s="18">
        <f t="shared" si="7"/>
        <v>8.131213567928029</v>
      </c>
    </row>
    <row r="41" spans="1:12" ht="12.75">
      <c r="A41" s="22" t="s">
        <v>41</v>
      </c>
      <c r="B41" s="1">
        <v>25</v>
      </c>
      <c r="C41" s="23">
        <v>4</v>
      </c>
      <c r="D41" s="19">
        <v>125.8</v>
      </c>
      <c r="E41" s="19">
        <f t="shared" si="8"/>
        <v>118.06666666666666</v>
      </c>
      <c r="F41" s="19">
        <f t="shared" si="9"/>
        <v>29.516666666666666</v>
      </c>
      <c r="G41" s="19">
        <f t="shared" si="10"/>
        <v>2.4574695418088974</v>
      </c>
      <c r="H41" s="19">
        <v>16.9</v>
      </c>
      <c r="I41" s="18">
        <f t="shared" si="11"/>
        <v>4.225</v>
      </c>
      <c r="J41" s="18">
        <f t="shared" si="12"/>
        <v>4.225</v>
      </c>
      <c r="K41" s="2">
        <f t="shared" si="13"/>
        <v>0.3003547384958803</v>
      </c>
      <c r="L41" s="18">
        <f t="shared" si="7"/>
        <v>8.181890367754608</v>
      </c>
    </row>
    <row r="42" spans="1:12" ht="12.75">
      <c r="A42" s="22" t="s">
        <v>42</v>
      </c>
      <c r="B42" s="1">
        <v>5</v>
      </c>
      <c r="C42" s="23">
        <v>4</v>
      </c>
      <c r="D42" s="19">
        <v>108.3</v>
      </c>
      <c r="E42" s="19">
        <f t="shared" si="8"/>
        <v>100.56666666666666</v>
      </c>
      <c r="F42" s="19">
        <f t="shared" si="9"/>
        <v>25.141666666666666</v>
      </c>
      <c r="G42" s="19">
        <f t="shared" si="10"/>
        <v>2.093220103793745</v>
      </c>
      <c r="H42" s="19">
        <v>15.1</v>
      </c>
      <c r="I42" s="18">
        <f t="shared" si="11"/>
        <v>3.775</v>
      </c>
      <c r="J42" s="18">
        <f t="shared" si="12"/>
        <v>3.775</v>
      </c>
      <c r="K42" s="2">
        <f t="shared" si="13"/>
        <v>0.26836429297560904</v>
      </c>
      <c r="L42" s="18">
        <f t="shared" si="7"/>
        <v>7.799920326896814</v>
      </c>
    </row>
    <row r="43" spans="5:12" ht="12.75">
      <c r="E43" s="19"/>
      <c r="L43" s="18"/>
    </row>
    <row r="44" spans="1:12" ht="12.75">
      <c r="A44" s="11"/>
      <c r="B44" s="12" t="s">
        <v>10</v>
      </c>
      <c r="C44" s="13" t="s">
        <v>11</v>
      </c>
      <c r="D44" s="6"/>
      <c r="E44" s="6"/>
      <c r="F44" s="6"/>
      <c r="G44" s="6"/>
      <c r="H44" s="6"/>
      <c r="I44" s="6"/>
      <c r="J44" s="6"/>
      <c r="K44" s="6"/>
      <c r="L44" s="6"/>
    </row>
    <row r="45" spans="1:3" ht="12.75">
      <c r="A45" s="7" t="s">
        <v>4</v>
      </c>
      <c r="B45" s="14">
        <v>5.5</v>
      </c>
      <c r="C45" s="15">
        <v>0</v>
      </c>
    </row>
    <row r="46" spans="1:3" ht="12.75">
      <c r="A46" s="8" t="s">
        <v>6</v>
      </c>
      <c r="B46" s="14">
        <v>5.1</v>
      </c>
      <c r="C46" s="15">
        <v>0</v>
      </c>
    </row>
    <row r="47" spans="1:3" ht="12.75">
      <c r="A47" s="8" t="s">
        <v>8</v>
      </c>
      <c r="B47" s="14">
        <v>7.2</v>
      </c>
      <c r="C47" s="15">
        <v>0</v>
      </c>
    </row>
    <row r="48" spans="1:3" ht="12.75">
      <c r="A48" s="9" t="s">
        <v>14</v>
      </c>
      <c r="B48" s="21">
        <f>AVERAGE(B45:B47)</f>
        <v>5.933333333333334</v>
      </c>
      <c r="C48" s="24">
        <f>AVERAGE(C45:C47)</f>
        <v>0</v>
      </c>
    </row>
    <row r="50" spans="1:12" ht="12.75">
      <c r="A50" s="4" t="s">
        <v>0</v>
      </c>
      <c r="B50" s="4" t="s">
        <v>18</v>
      </c>
      <c r="C50" s="4" t="s">
        <v>19</v>
      </c>
      <c r="D50" s="4" t="s">
        <v>20</v>
      </c>
      <c r="E50" s="4" t="s">
        <v>2</v>
      </c>
      <c r="F50" s="4" t="s">
        <v>21</v>
      </c>
      <c r="G50" s="4" t="s">
        <v>22</v>
      </c>
      <c r="H50" s="4" t="s">
        <v>23</v>
      </c>
      <c r="I50" s="4" t="s">
        <v>24</v>
      </c>
      <c r="J50" s="4" t="s">
        <v>16</v>
      </c>
      <c r="K50" s="4" t="s">
        <v>25</v>
      </c>
      <c r="L50" s="5" t="s">
        <v>26</v>
      </c>
    </row>
    <row r="51" spans="1:12" ht="12.75">
      <c r="A51" s="3" t="s">
        <v>43</v>
      </c>
      <c r="B51" s="1">
        <v>175</v>
      </c>
      <c r="C51" s="23">
        <v>4</v>
      </c>
      <c r="D51" s="19">
        <v>49.1</v>
      </c>
      <c r="E51" s="19">
        <f>D51-$B$48</f>
        <v>43.16666666666667</v>
      </c>
      <c r="F51" s="19">
        <f>E51/C51</f>
        <v>10.791666666666668</v>
      </c>
      <c r="G51" s="19">
        <f aca="true" t="shared" si="14" ref="G51:G58">F51/12.011</f>
        <v>0.8984819471040437</v>
      </c>
      <c r="H51" s="19">
        <v>4.6</v>
      </c>
      <c r="I51" s="18">
        <f>H51/C51</f>
        <v>1.15</v>
      </c>
      <c r="J51" s="18">
        <f>I51-$C$48</f>
        <v>1.15</v>
      </c>
      <c r="K51" s="2">
        <f>J51/14.0667</f>
        <v>0.08175336077402659</v>
      </c>
      <c r="L51" s="18">
        <f aca="true" t="shared" si="15" ref="L51:L58">G51/K51</f>
        <v>10.990153048111699</v>
      </c>
    </row>
    <row r="52" spans="1:12" ht="12.75">
      <c r="A52" s="3" t="s">
        <v>44</v>
      </c>
      <c r="B52" s="1">
        <v>150</v>
      </c>
      <c r="C52" s="23">
        <v>4</v>
      </c>
      <c r="D52" s="19">
        <v>39.2</v>
      </c>
      <c r="E52" s="19">
        <f aca="true" t="shared" si="16" ref="E52:E58">D52-$B$48</f>
        <v>33.266666666666666</v>
      </c>
      <c r="F52" s="19">
        <f aca="true" t="shared" si="17" ref="F52:F58">E52/C52</f>
        <v>8.316666666666666</v>
      </c>
      <c r="G52" s="19">
        <f t="shared" si="14"/>
        <v>0.6924208364554714</v>
      </c>
      <c r="H52" s="19">
        <v>4.5</v>
      </c>
      <c r="I52" s="18">
        <f aca="true" t="shared" si="18" ref="I52:I58">H52/C52</f>
        <v>1.125</v>
      </c>
      <c r="J52" s="18">
        <f aca="true" t="shared" si="19" ref="J52:J58">I52-$C$48</f>
        <v>1.125</v>
      </c>
      <c r="K52" s="2">
        <f aca="true" t="shared" si="20" ref="K52:K58">J52/14.0667</f>
        <v>0.07997611380067819</v>
      </c>
      <c r="L52" s="18">
        <f t="shared" si="15"/>
        <v>8.657845493482826</v>
      </c>
    </row>
    <row r="53" spans="1:12" ht="12.75">
      <c r="A53" s="3" t="s">
        <v>45</v>
      </c>
      <c r="B53" s="1">
        <v>125</v>
      </c>
      <c r="C53" s="23">
        <v>4</v>
      </c>
      <c r="D53" s="19">
        <v>61.4</v>
      </c>
      <c r="E53" s="19">
        <f t="shared" si="16"/>
        <v>55.46666666666667</v>
      </c>
      <c r="F53" s="19">
        <f t="shared" si="17"/>
        <v>13.866666666666667</v>
      </c>
      <c r="G53" s="19">
        <f t="shared" si="14"/>
        <v>1.154497266394694</v>
      </c>
      <c r="H53" s="19">
        <v>8.8</v>
      </c>
      <c r="I53" s="18">
        <f t="shared" si="18"/>
        <v>2.2</v>
      </c>
      <c r="J53" s="18">
        <f t="shared" si="19"/>
        <v>2.2</v>
      </c>
      <c r="K53" s="2">
        <f t="shared" si="20"/>
        <v>0.1563977336546596</v>
      </c>
      <c r="L53" s="18">
        <f t="shared" si="15"/>
        <v>7.3818030441792</v>
      </c>
    </row>
    <row r="54" spans="1:12" ht="12.75">
      <c r="A54" s="3" t="s">
        <v>46</v>
      </c>
      <c r="B54" s="1">
        <v>100</v>
      </c>
      <c r="C54" s="23">
        <v>4</v>
      </c>
      <c r="D54" s="19">
        <v>81.6</v>
      </c>
      <c r="E54" s="19">
        <f t="shared" si="16"/>
        <v>75.66666666666666</v>
      </c>
      <c r="F54" s="19">
        <f t="shared" si="17"/>
        <v>18.916666666666664</v>
      </c>
      <c r="G54" s="19">
        <f t="shared" si="14"/>
        <v>1.5749451891321844</v>
      </c>
      <c r="H54" s="19">
        <v>11.9</v>
      </c>
      <c r="I54" s="18">
        <f t="shared" si="18"/>
        <v>2.975</v>
      </c>
      <c r="J54" s="18">
        <f t="shared" si="19"/>
        <v>2.975</v>
      </c>
      <c r="K54" s="2">
        <f t="shared" si="20"/>
        <v>0.2114923898284601</v>
      </c>
      <c r="L54" s="18">
        <f t="shared" si="15"/>
        <v>7.446817308223765</v>
      </c>
    </row>
    <row r="55" spans="1:12" ht="12.75">
      <c r="A55" s="3" t="s">
        <v>47</v>
      </c>
      <c r="B55" s="1">
        <v>75</v>
      </c>
      <c r="C55" s="23">
        <v>4</v>
      </c>
      <c r="D55" s="19">
        <v>80.9</v>
      </c>
      <c r="E55" s="19">
        <f t="shared" si="16"/>
        <v>74.96666666666667</v>
      </c>
      <c r="F55" s="19">
        <f t="shared" si="17"/>
        <v>18.741666666666667</v>
      </c>
      <c r="G55" s="19">
        <f t="shared" si="14"/>
        <v>1.5603752116115783</v>
      </c>
      <c r="H55" s="19">
        <v>11</v>
      </c>
      <c r="I55" s="18">
        <f t="shared" si="18"/>
        <v>2.75</v>
      </c>
      <c r="J55" s="18">
        <f t="shared" si="19"/>
        <v>2.75</v>
      </c>
      <c r="K55" s="2">
        <f t="shared" si="20"/>
        <v>0.19549716706832448</v>
      </c>
      <c r="L55" s="18">
        <f t="shared" si="15"/>
        <v>7.98157454151876</v>
      </c>
    </row>
    <row r="56" spans="1:12" ht="12.75">
      <c r="A56" s="3" t="s">
        <v>48</v>
      </c>
      <c r="B56" s="1">
        <v>45</v>
      </c>
      <c r="C56" s="23">
        <v>4</v>
      </c>
      <c r="D56" s="19">
        <v>99.4</v>
      </c>
      <c r="E56" s="19">
        <f t="shared" si="16"/>
        <v>93.46666666666667</v>
      </c>
      <c r="F56" s="19">
        <f t="shared" si="17"/>
        <v>23.366666666666667</v>
      </c>
      <c r="G56" s="19">
        <f t="shared" si="14"/>
        <v>1.9454389032275972</v>
      </c>
      <c r="H56" s="19">
        <v>13</v>
      </c>
      <c r="I56" s="18">
        <f t="shared" si="18"/>
        <v>3.25</v>
      </c>
      <c r="J56" s="18">
        <f t="shared" si="19"/>
        <v>3.25</v>
      </c>
      <c r="K56" s="2">
        <f t="shared" si="20"/>
        <v>0.23104210653529256</v>
      </c>
      <c r="L56" s="18">
        <f t="shared" si="15"/>
        <v>8.420278590778967</v>
      </c>
    </row>
    <row r="57" spans="1:12" ht="12.75">
      <c r="A57" s="3" t="s">
        <v>49</v>
      </c>
      <c r="B57" s="1">
        <v>25</v>
      </c>
      <c r="C57" s="23">
        <v>4</v>
      </c>
      <c r="D57" s="19">
        <v>110.3</v>
      </c>
      <c r="E57" s="19">
        <f t="shared" si="16"/>
        <v>104.36666666666666</v>
      </c>
      <c r="F57" s="19">
        <f t="shared" si="17"/>
        <v>26.091666666666665</v>
      </c>
      <c r="G57" s="19">
        <f t="shared" si="14"/>
        <v>2.172314267477035</v>
      </c>
      <c r="H57" s="19">
        <v>15.8</v>
      </c>
      <c r="I57" s="18">
        <f t="shared" si="18"/>
        <v>3.95</v>
      </c>
      <c r="J57" s="18">
        <f t="shared" si="19"/>
        <v>3.95</v>
      </c>
      <c r="K57" s="2">
        <f t="shared" si="20"/>
        <v>0.28080502178904787</v>
      </c>
      <c r="L57" s="18">
        <f t="shared" si="15"/>
        <v>7.736023571220053</v>
      </c>
    </row>
    <row r="58" spans="1:12" ht="12.75">
      <c r="A58" s="3" t="s">
        <v>50</v>
      </c>
      <c r="B58" s="1">
        <v>5</v>
      </c>
      <c r="C58" s="23">
        <v>4</v>
      </c>
      <c r="D58" s="19">
        <v>108.2</v>
      </c>
      <c r="E58" s="19">
        <f t="shared" si="16"/>
        <v>102.26666666666667</v>
      </c>
      <c r="F58" s="19">
        <f t="shared" si="17"/>
        <v>25.566666666666666</v>
      </c>
      <c r="G58" s="19">
        <f t="shared" si="14"/>
        <v>2.1286043349152166</v>
      </c>
      <c r="H58" s="19">
        <v>15.4</v>
      </c>
      <c r="I58" s="18">
        <f t="shared" si="18"/>
        <v>3.85</v>
      </c>
      <c r="J58" s="18">
        <f t="shared" si="19"/>
        <v>3.85</v>
      </c>
      <c r="K58" s="2">
        <f t="shared" si="20"/>
        <v>0.2736960338956543</v>
      </c>
      <c r="L58" s="18">
        <f t="shared" si="15"/>
        <v>7.777256778688799</v>
      </c>
    </row>
    <row r="59" ht="12.75">
      <c r="E59" s="19"/>
    </row>
    <row r="60" spans="1:12" ht="12.75">
      <c r="A60" s="11"/>
      <c r="B60" s="12" t="s">
        <v>10</v>
      </c>
      <c r="C60" s="13" t="s">
        <v>11</v>
      </c>
      <c r="D60" s="6"/>
      <c r="E60" s="6"/>
      <c r="F60" s="6"/>
      <c r="G60" s="6"/>
      <c r="H60" s="6"/>
      <c r="I60" s="6"/>
      <c r="J60" s="6"/>
      <c r="K60" s="6"/>
      <c r="L60" s="6"/>
    </row>
    <row r="61" spans="1:3" ht="12.75">
      <c r="A61" s="7" t="s">
        <v>4</v>
      </c>
      <c r="B61" s="23">
        <v>13.6</v>
      </c>
      <c r="C61" s="15">
        <v>0</v>
      </c>
    </row>
    <row r="62" spans="1:3" ht="12.75">
      <c r="A62" s="8" t="s">
        <v>6</v>
      </c>
      <c r="B62" s="23">
        <v>16.3</v>
      </c>
      <c r="C62" s="15">
        <v>0</v>
      </c>
    </row>
    <row r="63" spans="1:3" ht="12.75">
      <c r="A63" s="8" t="s">
        <v>8</v>
      </c>
      <c r="B63" s="23">
        <v>11.8</v>
      </c>
      <c r="C63" s="15">
        <v>0</v>
      </c>
    </row>
    <row r="64" spans="1:3" ht="12.75">
      <c r="A64" s="9" t="s">
        <v>14</v>
      </c>
      <c r="B64" s="21">
        <f>AVERAGE(B61:B63)</f>
        <v>13.9</v>
      </c>
      <c r="C64" s="24">
        <f>AVERAGE(C61:C63)</f>
        <v>0</v>
      </c>
    </row>
    <row r="66" spans="1:12" ht="12.75">
      <c r="A66" s="4" t="s">
        <v>0</v>
      </c>
      <c r="B66" s="4" t="s">
        <v>18</v>
      </c>
      <c r="C66" s="4" t="s">
        <v>19</v>
      </c>
      <c r="D66" s="4" t="s">
        <v>20</v>
      </c>
      <c r="E66" s="4" t="s">
        <v>2</v>
      </c>
      <c r="F66" s="4" t="s">
        <v>21</v>
      </c>
      <c r="G66" s="4" t="s">
        <v>22</v>
      </c>
      <c r="H66" s="4" t="s">
        <v>23</v>
      </c>
      <c r="I66" s="4" t="s">
        <v>24</v>
      </c>
      <c r="J66" s="4" t="s">
        <v>16</v>
      </c>
      <c r="K66" s="4" t="s">
        <v>25</v>
      </c>
      <c r="L66" s="5" t="s">
        <v>26</v>
      </c>
    </row>
    <row r="67" spans="1:12" ht="12.75">
      <c r="A67" s="3" t="s">
        <v>59</v>
      </c>
      <c r="B67" s="1">
        <v>175</v>
      </c>
      <c r="C67" s="23">
        <v>4</v>
      </c>
      <c r="D67" s="20"/>
      <c r="E67" s="19"/>
      <c r="F67" s="19"/>
      <c r="G67" s="19"/>
      <c r="H67" s="20"/>
      <c r="I67" s="18"/>
      <c r="J67" s="18"/>
      <c r="K67" s="2"/>
      <c r="L67" s="18"/>
    </row>
    <row r="68" spans="1:12" ht="12.75">
      <c r="A68" s="3" t="s">
        <v>52</v>
      </c>
      <c r="B68" s="1">
        <v>150</v>
      </c>
      <c r="C68" s="23">
        <v>4</v>
      </c>
      <c r="D68" s="20">
        <v>77.8</v>
      </c>
      <c r="E68" s="19">
        <f>D68-$B$64</f>
        <v>63.9</v>
      </c>
      <c r="F68" s="19">
        <f>E68/C68</f>
        <v>15.975</v>
      </c>
      <c r="G68" s="19">
        <f>F68/12.011</f>
        <v>1.3300308050953293</v>
      </c>
      <c r="H68" s="20">
        <v>6.5</v>
      </c>
      <c r="I68" s="18">
        <f>H68/C68</f>
        <v>1.625</v>
      </c>
      <c r="J68" s="18">
        <f>I68-$C$64</f>
        <v>1.625</v>
      </c>
      <c r="K68" s="2">
        <f>J68/14.0667</f>
        <v>0.11552105326764628</v>
      </c>
      <c r="L68" s="18">
        <f aca="true" t="shared" si="21" ref="L67:L74">G68/K68</f>
        <v>11.513319585251981</v>
      </c>
    </row>
    <row r="69" spans="1:12" ht="12.75">
      <c r="A69" s="3" t="s">
        <v>53</v>
      </c>
      <c r="B69" s="1">
        <v>125</v>
      </c>
      <c r="C69" s="23">
        <v>4</v>
      </c>
      <c r="D69" s="20">
        <v>57.3</v>
      </c>
      <c r="E69" s="19">
        <f aca="true" t="shared" si="22" ref="E69:E74">D69-$B$64</f>
        <v>43.4</v>
      </c>
      <c r="F69" s="19">
        <f aca="true" t="shared" si="23" ref="F69:F74">E69/C69</f>
        <v>10.85</v>
      </c>
      <c r="G69" s="19">
        <f aca="true" t="shared" si="24" ref="G69:G74">F69/12.011</f>
        <v>0.9033386062775789</v>
      </c>
      <c r="H69" s="20">
        <v>7.7</v>
      </c>
      <c r="I69" s="18">
        <f aca="true" t="shared" si="25" ref="I69:I74">H69/C69</f>
        <v>1.925</v>
      </c>
      <c r="J69" s="18">
        <f aca="true" t="shared" si="26" ref="J69:J74">I69-$C$64</f>
        <v>1.925</v>
      </c>
      <c r="K69" s="2">
        <f aca="true" t="shared" si="27" ref="K69:K74">J69/14.0667</f>
        <v>0.13684801694782714</v>
      </c>
      <c r="L69" s="18">
        <f t="shared" si="21"/>
        <v>6.601035414506399</v>
      </c>
    </row>
    <row r="70" spans="1:12" ht="12.75">
      <c r="A70" s="3" t="s">
        <v>54</v>
      </c>
      <c r="B70" s="1">
        <v>100</v>
      </c>
      <c r="C70" s="23">
        <v>4</v>
      </c>
      <c r="D70" s="20">
        <v>106.3</v>
      </c>
      <c r="E70" s="19">
        <f t="shared" si="22"/>
        <v>92.39999999999999</v>
      </c>
      <c r="F70" s="19">
        <f t="shared" si="23"/>
        <v>23.099999999999998</v>
      </c>
      <c r="G70" s="19">
        <f t="shared" si="24"/>
        <v>1.9232370327200066</v>
      </c>
      <c r="H70" s="20">
        <v>13.3</v>
      </c>
      <c r="I70" s="18">
        <f t="shared" si="25"/>
        <v>3.325</v>
      </c>
      <c r="J70" s="18">
        <f t="shared" si="26"/>
        <v>3.325</v>
      </c>
      <c r="K70" s="2">
        <f t="shared" si="27"/>
        <v>0.2363738474553378</v>
      </c>
      <c r="L70" s="18">
        <f t="shared" si="21"/>
        <v>8.136420561853388</v>
      </c>
    </row>
    <row r="71" spans="1:12" ht="12.75">
      <c r="A71" s="3" t="s">
        <v>55</v>
      </c>
      <c r="B71" s="1">
        <v>75</v>
      </c>
      <c r="C71" s="23">
        <v>4</v>
      </c>
      <c r="D71" s="20">
        <v>91.3</v>
      </c>
      <c r="E71" s="19">
        <f t="shared" si="22"/>
        <v>77.39999999999999</v>
      </c>
      <c r="F71" s="19">
        <f t="shared" si="23"/>
        <v>19.349999999999998</v>
      </c>
      <c r="G71" s="19">
        <f t="shared" si="24"/>
        <v>1.6110232287070185</v>
      </c>
      <c r="H71" s="20">
        <v>12.5</v>
      </c>
      <c r="I71" s="18">
        <f t="shared" si="25"/>
        <v>3.125</v>
      </c>
      <c r="J71" s="18">
        <f t="shared" si="26"/>
        <v>3.125</v>
      </c>
      <c r="K71" s="2">
        <f t="shared" si="27"/>
        <v>0.22215587166855053</v>
      </c>
      <c r="L71" s="18">
        <f t="shared" si="21"/>
        <v>7.251769744400966</v>
      </c>
    </row>
    <row r="72" spans="1:12" ht="12.75">
      <c r="A72" s="3" t="s">
        <v>56</v>
      </c>
      <c r="B72" s="1">
        <v>45</v>
      </c>
      <c r="C72" s="23">
        <v>4</v>
      </c>
      <c r="D72" s="20">
        <v>117.3</v>
      </c>
      <c r="E72" s="19">
        <f t="shared" si="22"/>
        <v>103.39999999999999</v>
      </c>
      <c r="F72" s="19">
        <f t="shared" si="23"/>
        <v>25.849999999999998</v>
      </c>
      <c r="G72" s="19">
        <f t="shared" si="24"/>
        <v>2.152193822329531</v>
      </c>
      <c r="H72" s="20">
        <v>17.1</v>
      </c>
      <c r="I72" s="18">
        <f t="shared" si="25"/>
        <v>4.275</v>
      </c>
      <c r="J72" s="18">
        <f t="shared" si="26"/>
        <v>4.275</v>
      </c>
      <c r="K72" s="2">
        <f t="shared" si="27"/>
        <v>0.30390923244257717</v>
      </c>
      <c r="L72" s="18">
        <f t="shared" si="21"/>
        <v>7.08169937790943</v>
      </c>
    </row>
    <row r="73" spans="1:12" ht="12.75">
      <c r="A73" s="3" t="s">
        <v>57</v>
      </c>
      <c r="B73" s="1">
        <v>25</v>
      </c>
      <c r="C73" s="23">
        <v>4</v>
      </c>
      <c r="D73" s="20">
        <v>131.8</v>
      </c>
      <c r="E73" s="19">
        <f t="shared" si="22"/>
        <v>117.9</v>
      </c>
      <c r="F73" s="19">
        <f t="shared" si="23"/>
        <v>29.475</v>
      </c>
      <c r="G73" s="19">
        <f t="shared" si="24"/>
        <v>2.4540004995420865</v>
      </c>
      <c r="H73" s="20">
        <v>18.5</v>
      </c>
      <c r="I73" s="18">
        <f t="shared" si="25"/>
        <v>4.625</v>
      </c>
      <c r="J73" s="18">
        <f t="shared" si="26"/>
        <v>4.625</v>
      </c>
      <c r="K73" s="2">
        <f t="shared" si="27"/>
        <v>0.32879069006945477</v>
      </c>
      <c r="L73" s="18">
        <f t="shared" si="21"/>
        <v>7.463716503115389</v>
      </c>
    </row>
    <row r="74" spans="1:12" ht="12.75">
      <c r="A74" s="3" t="s">
        <v>58</v>
      </c>
      <c r="B74" s="1">
        <v>5</v>
      </c>
      <c r="C74" s="23">
        <v>4</v>
      </c>
      <c r="D74" s="20">
        <v>107</v>
      </c>
      <c r="E74" s="19">
        <f t="shared" si="22"/>
        <v>93.1</v>
      </c>
      <c r="F74" s="19">
        <f t="shared" si="23"/>
        <v>23.275</v>
      </c>
      <c r="G74" s="19">
        <f t="shared" si="24"/>
        <v>1.9378070102406129</v>
      </c>
      <c r="H74" s="20">
        <v>14.9</v>
      </c>
      <c r="I74" s="18">
        <f t="shared" si="25"/>
        <v>3.725</v>
      </c>
      <c r="J74" s="18">
        <f t="shared" si="26"/>
        <v>3.725</v>
      </c>
      <c r="K74" s="2">
        <f t="shared" si="27"/>
        <v>0.2648097990289122</v>
      </c>
      <c r="L74" s="18">
        <f t="shared" si="21"/>
        <v>7.317731508980304</v>
      </c>
    </row>
    <row r="77" spans="1:2" ht="12.75">
      <c r="A77" s="3" t="s">
        <v>59</v>
      </c>
      <c r="B77" s="25" t="s">
        <v>60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Delong</dc:creator>
  <cp:keywords/>
  <dc:description/>
  <cp:lastModifiedBy>Daniela Böttjer</cp:lastModifiedBy>
  <dcterms:created xsi:type="dcterms:W3CDTF">2012-06-28T03:55:48Z</dcterms:created>
  <dcterms:modified xsi:type="dcterms:W3CDTF">2014-06-24T23:39:58Z</dcterms:modified>
  <cp:category/>
  <cp:version/>
  <cp:contentType/>
  <cp:contentStatus/>
</cp:coreProperties>
</file>