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580" windowWidth="21280" windowHeight="13220" tabRatio="845" activeTab="4"/>
  </bookViews>
  <sheets>
    <sheet name="Nerdgasm" sheetId="1" r:id="rId1"/>
    <sheet name="HOT-ORGASSMM" sheetId="2" r:id="rId2"/>
    <sheet name="HOT-BOX" sheetId="3" r:id="rId3"/>
    <sheet name="SEA BANG" sheetId="4" r:id="rId4"/>
    <sheet name="Beyonce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argocd</author>
  </authors>
  <commentList>
    <comment ref="A1" authorId="0">
      <text>
        <r>
          <rPr>
            <b/>
            <sz val="8"/>
            <rFont val="Tahoma"/>
            <family val="0"/>
          </rPr>
          <t>Matt Church:</t>
        </r>
        <r>
          <rPr>
            <sz val="8"/>
            <rFont val="Tahoma"/>
            <family val="0"/>
          </rPr>
          <t xml:space="preserve">
Note: this is 250 ul of sample (after adding 14C) + 500 ul of beta-phenylethylamine</t>
        </r>
      </text>
    </comment>
    <comment ref="A1" authorId="0">
      <text>
        <r>
          <rPr>
            <b/>
            <sz val="8"/>
            <rFont val="Tahoma"/>
            <family val="0"/>
          </rPr>
          <t>Matt Church:</t>
        </r>
        <r>
          <rPr>
            <sz val="8"/>
            <rFont val="Tahoma"/>
            <family val="0"/>
          </rPr>
          <t xml:space="preserve">
Note this is 20 ml of sample filtered onto a GFF filter</t>
        </r>
      </text>
    </comment>
  </commentList>
</comments>
</file>

<file path=xl/comments2.xml><?xml version="1.0" encoding="utf-8"?>
<comments xmlns="http://schemas.openxmlformats.org/spreadsheetml/2006/main">
  <authors>
    <author>Matt Church</author>
  </authors>
  <commentList>
    <comment ref="B2" authorId="0">
      <text>
        <r>
          <rPr>
            <b/>
            <sz val="8"/>
            <rFont val="Tahoma"/>
            <family val="0"/>
          </rPr>
          <t>Matt Church:</t>
        </r>
        <r>
          <rPr>
            <sz val="8"/>
            <rFont val="Tahoma"/>
            <family val="0"/>
          </rPr>
          <t xml:space="preserve">
Note: this is 250 ul of sample (after adding 14C) + 500 ul of beta-phenylethylamine</t>
        </r>
      </text>
    </comment>
    <comment ref="B3" authorId="0">
      <text>
        <r>
          <rPr>
            <b/>
            <sz val="8"/>
            <rFont val="Tahoma"/>
            <family val="0"/>
          </rPr>
          <t>Matt Church:</t>
        </r>
        <r>
          <rPr>
            <sz val="8"/>
            <rFont val="Tahoma"/>
            <family val="0"/>
          </rPr>
          <t xml:space="preserve">
Note this is 20 ml of sample filtered onto a GFF filter</t>
        </r>
      </text>
    </comment>
  </commentList>
</comments>
</file>

<file path=xl/comments3.xml><?xml version="1.0" encoding="utf-8"?>
<comments xmlns="http://schemas.openxmlformats.org/spreadsheetml/2006/main">
  <authors>
    <author>Matt Church</author>
  </authors>
  <commentList>
    <comment ref="B2" authorId="0">
      <text>
        <r>
          <rPr>
            <b/>
            <sz val="8"/>
            <rFont val="Tahoma"/>
            <family val="0"/>
          </rPr>
          <t>Matt Church:</t>
        </r>
        <r>
          <rPr>
            <sz val="8"/>
            <rFont val="Tahoma"/>
            <family val="0"/>
          </rPr>
          <t xml:space="preserve">
Note: this is 250 ul of sample (after adding 14C) + 500 ul of beta-phenylethylamine</t>
        </r>
      </text>
    </comment>
    <comment ref="B3" authorId="0">
      <text>
        <r>
          <rPr>
            <b/>
            <sz val="8"/>
            <rFont val="Tahoma"/>
            <family val="0"/>
          </rPr>
          <t>Matt Church:</t>
        </r>
        <r>
          <rPr>
            <sz val="8"/>
            <rFont val="Tahoma"/>
            <family val="0"/>
          </rPr>
          <t xml:space="preserve">
Note this is 20 ml of sample filtered onto a GFF filter</t>
        </r>
      </text>
    </comment>
  </commentList>
</comments>
</file>

<file path=xl/comments4.xml><?xml version="1.0" encoding="utf-8"?>
<comments xmlns="http://schemas.openxmlformats.org/spreadsheetml/2006/main">
  <authors>
    <author>Matt Church</author>
  </authors>
  <commentList>
    <comment ref="B2" authorId="0">
      <text>
        <r>
          <rPr>
            <b/>
            <sz val="8"/>
            <rFont val="Tahoma"/>
            <family val="0"/>
          </rPr>
          <t>Matt Church:</t>
        </r>
        <r>
          <rPr>
            <sz val="8"/>
            <rFont val="Tahoma"/>
            <family val="0"/>
          </rPr>
          <t xml:space="preserve">
Note: this is 250 ul of sample (after adding 14C) + 500 ul of beta-phenylethylamine</t>
        </r>
      </text>
    </comment>
    <comment ref="B3" authorId="0">
      <text>
        <r>
          <rPr>
            <b/>
            <sz val="8"/>
            <rFont val="Tahoma"/>
            <family val="0"/>
          </rPr>
          <t>Matt Church:</t>
        </r>
        <r>
          <rPr>
            <sz val="8"/>
            <rFont val="Tahoma"/>
            <family val="0"/>
          </rPr>
          <t xml:space="preserve">
Note this is 20 ml of sample filtered onto a GFF filter</t>
        </r>
      </text>
    </comment>
  </commentList>
</comments>
</file>

<file path=xl/comments5.xml><?xml version="1.0" encoding="utf-8"?>
<comments xmlns="http://schemas.openxmlformats.org/spreadsheetml/2006/main">
  <authors>
    <author>Matt Church</author>
  </authors>
  <commentList>
    <comment ref="B2" authorId="0">
      <text>
        <r>
          <rPr>
            <b/>
            <sz val="8"/>
            <rFont val="Tahoma"/>
            <family val="0"/>
          </rPr>
          <t>Matt Church:</t>
        </r>
        <r>
          <rPr>
            <sz val="8"/>
            <rFont val="Tahoma"/>
            <family val="0"/>
          </rPr>
          <t xml:space="preserve">
Note: this is 250 ul of sample (after adding 14C) + 500 ul of beta-phenylethylamine</t>
        </r>
      </text>
    </comment>
    <comment ref="B3" authorId="0">
      <text>
        <r>
          <rPr>
            <b/>
            <sz val="8"/>
            <rFont val="Tahoma"/>
            <family val="0"/>
          </rPr>
          <t>Matt Church:</t>
        </r>
        <r>
          <rPr>
            <sz val="8"/>
            <rFont val="Tahoma"/>
            <family val="0"/>
          </rPr>
          <t xml:space="preserve">
Note this is 20 ml of sample filtered onto a GFF filter</t>
        </r>
      </text>
    </comment>
  </commentList>
</comments>
</file>

<file path=xl/sharedStrings.xml><?xml version="1.0" encoding="utf-8"?>
<sst xmlns="http://schemas.openxmlformats.org/spreadsheetml/2006/main" count="448" uniqueCount="63">
  <si>
    <t>Depth</t>
  </si>
  <si>
    <t>DIC (µM)</t>
  </si>
  <si>
    <t>Volumes filtered (ml):</t>
  </si>
  <si>
    <t>particulate</t>
  </si>
  <si>
    <t>C-uptake</t>
  </si>
  <si>
    <t>Sample #</t>
  </si>
  <si>
    <t>Date</t>
  </si>
  <si>
    <t>Well</t>
  </si>
  <si>
    <t>Start</t>
  </si>
  <si>
    <t>Stop</t>
  </si>
  <si>
    <t>Duration</t>
  </si>
  <si>
    <t>Irradiance</t>
  </si>
  <si>
    <t>DPM</t>
  </si>
  <si>
    <t>SA</t>
  </si>
  <si>
    <t>A1</t>
  </si>
  <si>
    <t>A2</t>
  </si>
  <si>
    <t>A3</t>
  </si>
  <si>
    <t>A4</t>
  </si>
  <si>
    <t>A5</t>
  </si>
  <si>
    <t>A6</t>
  </si>
  <si>
    <t>B1</t>
  </si>
  <si>
    <t>B2</t>
  </si>
  <si>
    <t>B3</t>
  </si>
  <si>
    <t>B4</t>
  </si>
  <si>
    <t>B5</t>
  </si>
  <si>
    <t>B6</t>
  </si>
  <si>
    <t>C1</t>
  </si>
  <si>
    <t>C2</t>
  </si>
  <si>
    <t>C3</t>
  </si>
  <si>
    <t>C4</t>
  </si>
  <si>
    <t>C5</t>
  </si>
  <si>
    <t>C6</t>
  </si>
  <si>
    <t>D1</t>
  </si>
  <si>
    <t>D2</t>
  </si>
  <si>
    <t>D3</t>
  </si>
  <si>
    <t>D4</t>
  </si>
  <si>
    <t>D5</t>
  </si>
  <si>
    <t>D6</t>
  </si>
  <si>
    <t>specific activity</t>
  </si>
  <si>
    <t>ml</t>
  </si>
  <si>
    <t>uM</t>
  </si>
  <si>
    <t>Photosynthetron:</t>
  </si>
  <si>
    <r>
      <t>(umol quanta m</t>
    </r>
    <r>
      <rPr>
        <vertAlign val="superscript"/>
        <sz val="14"/>
        <rFont val="Arial"/>
        <family val="2"/>
      </rPr>
      <t>-2</t>
    </r>
    <r>
      <rPr>
        <sz val="14"/>
        <rFont val="Arial"/>
        <family val="2"/>
      </rPr>
      <t xml:space="preserve"> s</t>
    </r>
    <r>
      <rPr>
        <vertAlign val="superscript"/>
        <sz val="14"/>
        <rFont val="Arial"/>
        <family val="2"/>
      </rPr>
      <t>-1</t>
    </r>
    <r>
      <rPr>
        <sz val="14"/>
        <rFont val="Arial"/>
        <family val="2"/>
      </rPr>
      <t>)</t>
    </r>
  </si>
  <si>
    <r>
      <t>(mg C m</t>
    </r>
    <r>
      <rPr>
        <b/>
        <vertAlign val="superscript"/>
        <sz val="12"/>
        <rFont val="Arial"/>
        <family val="2"/>
      </rPr>
      <t>-3</t>
    </r>
    <r>
      <rPr>
        <b/>
        <sz val="12"/>
        <rFont val="Arial"/>
        <family val="2"/>
      </rPr>
      <t>)</t>
    </r>
  </si>
  <si>
    <r>
      <t>(</t>
    </r>
    <r>
      <rPr>
        <b/>
        <sz val="12"/>
        <rFont val="Symbol"/>
        <family val="1"/>
      </rPr>
      <t>m</t>
    </r>
    <r>
      <rPr>
        <b/>
        <sz val="12"/>
        <rFont val="Arial"/>
        <family val="2"/>
      </rPr>
      <t>g C L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hr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</si>
  <si>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t>(hours)</t>
  </si>
  <si>
    <t>Gollum</t>
  </si>
  <si>
    <t>Climaxx</t>
  </si>
  <si>
    <t>B3</t>
  </si>
  <si>
    <t>Climaxx</t>
  </si>
  <si>
    <t>Gollum</t>
  </si>
  <si>
    <t>Unfiltered</t>
  </si>
  <si>
    <t>Filtered</t>
  </si>
  <si>
    <r>
      <t>(mg C m</t>
    </r>
    <r>
      <rPr>
        <b/>
        <vertAlign val="superscript"/>
        <sz val="12"/>
        <rFont val="Arial"/>
        <family val="2"/>
      </rPr>
      <t>-3</t>
    </r>
    <r>
      <rPr>
        <b/>
        <sz val="12"/>
        <rFont val="Arial"/>
        <family val="2"/>
      </rPr>
      <t>)</t>
    </r>
  </si>
  <si>
    <t>(umol quanta m-2 s-1)</t>
  </si>
  <si>
    <t>(hours)</t>
  </si>
  <si>
    <r>
      <t>(umol quanta m</t>
    </r>
    <r>
      <rPr>
        <b/>
        <vertAlign val="superscript"/>
        <sz val="14"/>
        <rFont val="Arial"/>
        <family val="0"/>
      </rPr>
      <t>-2</t>
    </r>
    <r>
      <rPr>
        <b/>
        <sz val="14"/>
        <rFont val="Arial"/>
        <family val="2"/>
      </rPr>
      <t xml:space="preserve"> s</t>
    </r>
    <r>
      <rPr>
        <b/>
        <vertAlign val="superscript"/>
        <sz val="14"/>
        <rFont val="Arial"/>
        <family val="0"/>
      </rPr>
      <t>-1</t>
    </r>
    <r>
      <rPr>
        <b/>
        <sz val="14"/>
        <rFont val="Arial"/>
        <family val="2"/>
      </rPr>
      <t>)</t>
    </r>
  </si>
  <si>
    <t>(hours)</t>
  </si>
  <si>
    <t>(hours)</t>
  </si>
  <si>
    <r>
      <t>(umol quanta m</t>
    </r>
    <r>
      <rPr>
        <b/>
        <vertAlign val="superscript"/>
        <sz val="12"/>
        <rFont val="Arial"/>
        <family val="2"/>
      </rPr>
      <t>-2</t>
    </r>
    <r>
      <rPr>
        <b/>
        <sz val="12"/>
        <rFont val="Arial"/>
        <family val="2"/>
      </rPr>
      <t xml:space="preserve"> s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</si>
  <si>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t>(hours)</t>
  </si>
  <si>
    <r>
      <t>(mg C L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hr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</si>
  <si>
    <r>
      <t>(</t>
    </r>
    <r>
      <rPr>
        <b/>
        <sz val="12"/>
        <rFont val="Symbol"/>
        <family val="1"/>
      </rPr>
      <t>mM</t>
    </r>
    <r>
      <rPr>
        <b/>
        <sz val="12"/>
        <rFont val="Arial"/>
        <family val="2"/>
      </rPr>
      <t xml:space="preserve"> C L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 xml:space="preserve"> hr</t>
    </r>
    <r>
      <rPr>
        <b/>
        <vertAlign val="superscript"/>
        <sz val="12"/>
        <rFont val="Arial"/>
        <family val="2"/>
      </rPr>
      <t>-1</t>
    </r>
    <r>
      <rPr>
        <b/>
        <sz val="12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</si>
</sst>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00"/>
    <numFmt numFmtId="169" formatCode="0.0000"/>
    <numFmt numFmtId="170" formatCode="0.0"/>
    <numFmt numFmtId="171" formatCode="0.00"/>
    <numFmt numFmtId="172" formatCode="0.00E+00"/>
    <numFmt numFmtId="173" formatCode="General"/>
  </numFmts>
  <fonts count="3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vertAlign val="superscript"/>
      <sz val="14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color indexed="8"/>
      <name val="Calibri"/>
      <family val="2"/>
    </font>
    <font>
      <b/>
      <vertAlign val="superscript"/>
      <sz val="14"/>
      <name val="Arial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2" borderId="1" applyNumberFormat="0" applyAlignment="0" applyProtection="0"/>
    <xf numFmtId="0" fontId="16" fillId="1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3" borderId="1" applyNumberFormat="0" applyAlignment="0" applyProtection="0"/>
    <xf numFmtId="0" fontId="23" fillId="0" borderId="6" applyNumberFormat="0" applyFill="0" applyAlignment="0" applyProtection="0"/>
    <xf numFmtId="0" fontId="24" fillId="8" borderId="0" applyNumberFormat="0" applyBorder="0" applyAlignment="0" applyProtection="0"/>
    <xf numFmtId="0" fontId="0" fillId="4" borderId="7" applyNumberFormat="0" applyFont="0" applyAlignment="0" applyProtection="0"/>
    <xf numFmtId="0" fontId="25" fillId="2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2" fontId="0" fillId="0" borderId="0" xfId="0" applyNumberForma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0" fontId="3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0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1" fillId="0" borderId="0" xfId="0" applyFont="1" applyAlignment="1">
      <alignment/>
    </xf>
    <xf numFmtId="2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2" fontId="3" fillId="0" borderId="14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2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7" fillId="0" borderId="0" xfId="0" applyFont="1" applyAlignment="1">
      <alignment/>
    </xf>
    <xf numFmtId="2" fontId="9" fillId="0" borderId="0" xfId="0" applyNumberFormat="1" applyFont="1" applyAlignment="1">
      <alignment horizontal="center"/>
    </xf>
    <xf numFmtId="14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2" fillId="0" borderId="0" xfId="0" applyFont="1" applyAlignment="1">
      <alignment/>
    </xf>
    <xf numFmtId="0" fontId="32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43" fontId="0" fillId="0" borderId="0" xfId="42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1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 uptake vs Irradiance, samples from 25 m</a:t>
            </a:r>
          </a:p>
        </c:rich>
      </c:tx>
      <c:layout>
        <c:manualLayout>
          <c:xMode val="factor"/>
          <c:yMode val="factor"/>
          <c:x val="-0.004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26525"/>
          <c:w val="0.966"/>
          <c:h val="0.70275"/>
        </c:manualLayout>
      </c:layout>
      <c:scatterChart>
        <c:scatterStyle val="lineMarker"/>
        <c:varyColors val="0"/>
        <c:ser>
          <c:idx val="0"/>
          <c:order val="0"/>
          <c:tx>
            <c:strRef>
              <c:f>Nerdgasm!$A$50:$F$50</c:f>
              <c:strCache>
                <c:ptCount val="1"/>
                <c:pt idx="0">
                  <c:v>476 6/10/14 125 SA 8:00 10:00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Nerdgasm!$L$20:$L$43</c:f>
              <c:numCache/>
            </c:numRef>
          </c:xVal>
          <c:yVal>
            <c:numRef>
              <c:f>Nerdgasm!$H$20:$H$43</c:f>
              <c:numCache/>
            </c:numRef>
          </c:yVal>
          <c:smooth val="0"/>
        </c:ser>
        <c:axId val="31823783"/>
        <c:axId val="17978592"/>
      </c:scatterChart>
      <c:valAx>
        <c:axId val="31823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978592"/>
        <c:crosses val="autoZero"/>
        <c:crossBetween val="midCat"/>
        <c:dispUnits/>
      </c:valAx>
      <c:valAx>
        <c:axId val="17978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82378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 C uptake vs Irradiance, samples from 125 m</a:t>
            </a:r>
          </a:p>
        </c:rich>
      </c:tx>
      <c:layout>
        <c:manualLayout>
          <c:xMode val="factor"/>
          <c:yMode val="factor"/>
          <c:x val="-0.002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26675"/>
          <c:w val="0.966"/>
          <c:h val="0.701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Nerdgasm!$L$52:$L$74</c:f>
              <c:numCache/>
            </c:numRef>
          </c:xVal>
          <c:yVal>
            <c:numRef>
              <c:f>Nerdgasm!$H$52:$H$74</c:f>
              <c:numCache/>
            </c:numRef>
          </c:yVal>
          <c:smooth val="0"/>
        </c:ser>
        <c:axId val="27589601"/>
        <c:axId val="46979818"/>
      </c:scatterChart>
      <c:valAx>
        <c:axId val="275896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9818"/>
        <c:crosses val="autoZero"/>
        <c:crossBetween val="midCat"/>
        <c:dispUnits/>
      </c:valAx>
      <c:valAx>
        <c:axId val="469798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5896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 uptake vs Irradiance, samples from 125 m</a:t>
            </a:r>
          </a:p>
        </c:rich>
      </c:tx>
      <c:layout>
        <c:manualLayout>
          <c:xMode val="factor"/>
          <c:yMode val="factor"/>
          <c:x val="0.018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26975"/>
          <c:w val="0.96525"/>
          <c:h val="0.6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'HOT-ORGASSMM'!$K$20:$K$43</c:f>
              <c:numCache/>
            </c:numRef>
          </c:xVal>
          <c:yVal>
            <c:numRef>
              <c:f>'HOT-ORGASSMM'!$H$20:$H$43</c:f>
              <c:numCache/>
            </c:numRef>
          </c:yVal>
          <c:smooth val="0"/>
        </c:ser>
        <c:axId val="20165179"/>
        <c:axId val="47268884"/>
      </c:scatterChart>
      <c:valAx>
        <c:axId val="201651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268884"/>
        <c:crosses val="autoZero"/>
        <c:crossBetween val="midCat"/>
        <c:dispUnits/>
      </c:valAx>
      <c:valAx>
        <c:axId val="4726888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16517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 uptake vs Irradiance, samples from 5 m</a:t>
            </a:r>
          </a:p>
        </c:rich>
      </c:tx>
      <c:layout>
        <c:manualLayout>
          <c:xMode val="factor"/>
          <c:yMode val="factor"/>
          <c:x val="-0.002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26975"/>
          <c:w val="0.96525"/>
          <c:h val="0.6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'HOT-BOX'!$K$20:$K$43</c:f>
              <c:numCache/>
            </c:numRef>
          </c:xVal>
          <c:yVal>
            <c:numRef>
              <c:f>'HOT-BOX'!$H$20:$H$43</c:f>
              <c:numCache/>
            </c:numRef>
          </c:yVal>
          <c:smooth val="0"/>
        </c:ser>
        <c:axId val="22766773"/>
        <c:axId val="3574366"/>
      </c:scatterChart>
      <c:valAx>
        <c:axId val="22766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4366"/>
        <c:crosses val="autoZero"/>
        <c:crossBetween val="midCat"/>
        <c:dispUnits/>
      </c:valAx>
      <c:valAx>
        <c:axId val="35743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7667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 uptake vs Irradiance, samples from 100 m</a:t>
            </a:r>
          </a:p>
        </c:rich>
      </c:tx>
      <c:layout>
        <c:manualLayout>
          <c:xMode val="factor"/>
          <c:yMode val="factor"/>
          <c:x val="0.018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26975"/>
          <c:w val="0.96525"/>
          <c:h val="0.6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'HOT-BOX'!$K$52:$K$75</c:f>
              <c:numCache/>
            </c:numRef>
          </c:xVal>
          <c:yVal>
            <c:numRef>
              <c:f>'HOT-BOX'!$H$52:$H$75</c:f>
              <c:numCache/>
            </c:numRef>
          </c:yVal>
          <c:smooth val="0"/>
        </c:ser>
        <c:axId val="32169295"/>
        <c:axId val="21088200"/>
      </c:scatterChart>
      <c:valAx>
        <c:axId val="32169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088200"/>
        <c:crosses val="autoZero"/>
        <c:crossBetween val="midCat"/>
        <c:dispUnits/>
      </c:valAx>
      <c:valAx>
        <c:axId val="2108820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692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 uptake vs Irradiance, samples from 25 m</a:t>
            </a:r>
          </a:p>
        </c:rich>
      </c:tx>
      <c:layout>
        <c:manualLayout>
          <c:xMode val="factor"/>
          <c:yMode val="factor"/>
          <c:x val="0.006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26975"/>
          <c:w val="0.96525"/>
          <c:h val="0.6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'SEA BANG'!$K$20:$K$43</c:f>
              <c:numCache/>
            </c:numRef>
          </c:xVal>
          <c:yVal>
            <c:numRef>
              <c:f>'SEA BANG'!$H$20:$H$43</c:f>
              <c:numCache/>
            </c:numRef>
          </c:yVal>
          <c:smooth val="0"/>
        </c:ser>
        <c:axId val="55576073"/>
        <c:axId val="30422610"/>
      </c:scatterChart>
      <c:valAx>
        <c:axId val="555760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422610"/>
        <c:crosses val="autoZero"/>
        <c:crossBetween val="midCat"/>
        <c:dispUnits/>
      </c:valAx>
      <c:valAx>
        <c:axId val="3042261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57607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 uptake vs Irradiance, samples from 125 m</a:t>
            </a:r>
          </a:p>
        </c:rich>
      </c:tx>
      <c:layout>
        <c:manualLayout>
          <c:xMode val="factor"/>
          <c:yMode val="factor"/>
          <c:x val="0.0182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26975"/>
          <c:w val="0.96525"/>
          <c:h val="0.698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Beyonce!$K$20:$K$43</c:f>
              <c:numCache/>
            </c:numRef>
          </c:xVal>
          <c:yVal>
            <c:numRef>
              <c:f>'SEA BANG'!$H$20:$H$43</c:f>
              <c:numCache>
                <c:ptCount val="24"/>
                <c:pt idx="0">
                  <c:v>445</c:v>
                </c:pt>
                <c:pt idx="1">
                  <c:v>1532</c:v>
                </c:pt>
                <c:pt idx="2">
                  <c:v>42</c:v>
                </c:pt>
                <c:pt idx="3">
                  <c:v>520</c:v>
                </c:pt>
                <c:pt idx="4">
                  <c:v>960</c:v>
                </c:pt>
                <c:pt idx="5">
                  <c:v>120</c:v>
                </c:pt>
                <c:pt idx="6">
                  <c:v>880</c:v>
                </c:pt>
                <c:pt idx="7">
                  <c:v>275</c:v>
                </c:pt>
                <c:pt idx="8">
                  <c:v>128</c:v>
                </c:pt>
                <c:pt idx="9">
                  <c:v>22</c:v>
                </c:pt>
                <c:pt idx="10">
                  <c:v>233</c:v>
                </c:pt>
                <c:pt idx="11">
                  <c:v>860</c:v>
                </c:pt>
                <c:pt idx="12">
                  <c:v>65</c:v>
                </c:pt>
                <c:pt idx="13">
                  <c:v>740</c:v>
                </c:pt>
                <c:pt idx="14">
                  <c:v>1390</c:v>
                </c:pt>
                <c:pt idx="15">
                  <c:v>125</c:v>
                </c:pt>
                <c:pt idx="16">
                  <c:v>245</c:v>
                </c:pt>
                <c:pt idx="17">
                  <c:v>420</c:v>
                </c:pt>
                <c:pt idx="18">
                  <c:v>11.7</c:v>
                </c:pt>
                <c:pt idx="19">
                  <c:v>126</c:v>
                </c:pt>
                <c:pt idx="20">
                  <c:v>390</c:v>
                </c:pt>
                <c:pt idx="21">
                  <c:v>61</c:v>
                </c:pt>
                <c:pt idx="22">
                  <c:v>212</c:v>
                </c:pt>
                <c:pt idx="23">
                  <c:v>47</c:v>
                </c:pt>
              </c:numCache>
            </c:numRef>
          </c:yVal>
          <c:smooth val="0"/>
        </c:ser>
        <c:axId val="5368035"/>
        <c:axId val="48312316"/>
      </c:scatterChart>
      <c:valAx>
        <c:axId val="53680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12316"/>
        <c:crosses val="autoZero"/>
        <c:crossBetween val="midCat"/>
        <c:dispUnits/>
      </c:valAx>
      <c:valAx>
        <c:axId val="483123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803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 uptake vs Irradiance, samples from 100 m, unfiltered</a:t>
            </a:r>
          </a:p>
        </c:rich>
      </c:tx>
      <c:layout>
        <c:manualLayout>
          <c:xMode val="factor"/>
          <c:yMode val="factor"/>
          <c:x val="0.022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41825"/>
          <c:w val="0.96525"/>
          <c:h val="0.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Beyonce!$K$20:$K$43</c:f>
              <c:numCache/>
            </c:numRef>
          </c:xVal>
          <c:yVal>
            <c:numRef>
              <c:f>Beyonce!$H$52:$H$75</c:f>
              <c:numCache/>
            </c:numRef>
          </c:yVal>
          <c:smooth val="0"/>
        </c:ser>
        <c:axId val="32157661"/>
        <c:axId val="20983494"/>
      </c:scatterChart>
      <c:valAx>
        <c:axId val="32157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983494"/>
        <c:crosses val="autoZero"/>
        <c:crossBetween val="midCat"/>
        <c:dispUnits/>
      </c:valAx>
      <c:valAx>
        <c:axId val="20983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1576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C uptake vs Irradiance, samples from 100 m, filtered </a:t>
            </a:r>
          </a:p>
        </c:rich>
      </c:tx>
      <c:layout>
        <c:manualLayout>
          <c:xMode val="factor"/>
          <c:yMode val="factor"/>
          <c:x val="0.02275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41825"/>
          <c:w val="0.96525"/>
          <c:h val="0.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Beyonce!$K$84:$K$107</c:f>
              <c:numCache/>
            </c:numRef>
          </c:xVal>
          <c:yVal>
            <c:numRef>
              <c:f>Beyonce!$H$84:$H$107</c:f>
              <c:numCache/>
            </c:numRef>
          </c:yVal>
          <c:smooth val="0"/>
        </c:ser>
        <c:axId val="54633719"/>
        <c:axId val="21941424"/>
      </c:scatterChart>
      <c:valAx>
        <c:axId val="546337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41424"/>
        <c:crosses val="autoZero"/>
        <c:crossBetween val="midCat"/>
        <c:dispUnits/>
      </c:valAx>
      <c:valAx>
        <c:axId val="219414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6337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400050</xdr:colOff>
      <xdr:row>12</xdr:row>
      <xdr:rowOff>161925</xdr:rowOff>
    </xdr:from>
    <xdr:to>
      <xdr:col>22</xdr:col>
      <xdr:colOff>85725</xdr:colOff>
      <xdr:row>26</xdr:row>
      <xdr:rowOff>152400</xdr:rowOff>
    </xdr:to>
    <xdr:graphicFrame>
      <xdr:nvGraphicFramePr>
        <xdr:cNvPr id="1" name="Chart 6"/>
        <xdr:cNvGraphicFramePr/>
      </xdr:nvGraphicFramePr>
      <xdr:xfrm>
        <a:off x="16240125" y="2771775"/>
        <a:ext cx="50006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657225</xdr:colOff>
      <xdr:row>46</xdr:row>
      <xdr:rowOff>142875</xdr:rowOff>
    </xdr:from>
    <xdr:to>
      <xdr:col>21</xdr:col>
      <xdr:colOff>76200</xdr:colOff>
      <xdr:row>60</xdr:row>
      <xdr:rowOff>66675</xdr:rowOff>
    </xdr:to>
    <xdr:graphicFrame>
      <xdr:nvGraphicFramePr>
        <xdr:cNvPr id="2" name="Chart 7"/>
        <xdr:cNvGraphicFramePr/>
      </xdr:nvGraphicFramePr>
      <xdr:xfrm>
        <a:off x="15649575" y="10620375"/>
        <a:ext cx="4991100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723900</xdr:colOff>
      <xdr:row>15</xdr:row>
      <xdr:rowOff>9525</xdr:rowOff>
    </xdr:from>
    <xdr:to>
      <xdr:col>18</xdr:col>
      <xdr:colOff>647700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10201275" y="3267075"/>
        <a:ext cx="525780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514350</xdr:colOff>
      <xdr:row>15</xdr:row>
      <xdr:rowOff>76200</xdr:rowOff>
    </xdr:from>
    <xdr:to>
      <xdr:col>18</xdr:col>
      <xdr:colOff>438150</xdr:colOff>
      <xdr:row>28</xdr:row>
      <xdr:rowOff>209550</xdr:rowOff>
    </xdr:to>
    <xdr:graphicFrame>
      <xdr:nvGraphicFramePr>
        <xdr:cNvPr id="1" name="Chart 1"/>
        <xdr:cNvGraphicFramePr/>
      </xdr:nvGraphicFramePr>
      <xdr:xfrm>
        <a:off x="10134600" y="3333750"/>
        <a:ext cx="5257800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295275</xdr:colOff>
      <xdr:row>49</xdr:row>
      <xdr:rowOff>133350</xdr:rowOff>
    </xdr:from>
    <xdr:to>
      <xdr:col>19</xdr:col>
      <xdr:colOff>209550</xdr:colOff>
      <xdr:row>63</xdr:row>
      <xdr:rowOff>47625</xdr:rowOff>
    </xdr:to>
    <xdr:graphicFrame>
      <xdr:nvGraphicFramePr>
        <xdr:cNvPr id="2" name="Chart 2"/>
        <xdr:cNvGraphicFramePr/>
      </xdr:nvGraphicFramePr>
      <xdr:xfrm>
        <a:off x="10677525" y="11334750"/>
        <a:ext cx="52482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16</xdr:row>
      <xdr:rowOff>0</xdr:rowOff>
    </xdr:from>
    <xdr:to>
      <xdr:col>18</xdr:col>
      <xdr:colOff>676275</xdr:colOff>
      <xdr:row>29</xdr:row>
      <xdr:rowOff>133350</xdr:rowOff>
    </xdr:to>
    <xdr:graphicFrame>
      <xdr:nvGraphicFramePr>
        <xdr:cNvPr id="1" name="Chart 1"/>
        <xdr:cNvGraphicFramePr/>
      </xdr:nvGraphicFramePr>
      <xdr:xfrm>
        <a:off x="10782300" y="3495675"/>
        <a:ext cx="5248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15</xdr:row>
      <xdr:rowOff>0</xdr:rowOff>
    </xdr:from>
    <xdr:to>
      <xdr:col>18</xdr:col>
      <xdr:colOff>676275</xdr:colOff>
      <xdr:row>28</xdr:row>
      <xdr:rowOff>133350</xdr:rowOff>
    </xdr:to>
    <xdr:graphicFrame>
      <xdr:nvGraphicFramePr>
        <xdr:cNvPr id="1" name="Chart 1"/>
        <xdr:cNvGraphicFramePr/>
      </xdr:nvGraphicFramePr>
      <xdr:xfrm>
        <a:off x="10610850" y="3257550"/>
        <a:ext cx="52482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47</xdr:row>
      <xdr:rowOff>0</xdr:rowOff>
    </xdr:from>
    <xdr:to>
      <xdr:col>18</xdr:col>
      <xdr:colOff>676275</xdr:colOff>
      <xdr:row>60</xdr:row>
      <xdr:rowOff>133350</xdr:rowOff>
    </xdr:to>
    <xdr:graphicFrame>
      <xdr:nvGraphicFramePr>
        <xdr:cNvPr id="2" name="Chart 2"/>
        <xdr:cNvGraphicFramePr/>
      </xdr:nvGraphicFramePr>
      <xdr:xfrm>
        <a:off x="10610850" y="10696575"/>
        <a:ext cx="524827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79</xdr:row>
      <xdr:rowOff>0</xdr:rowOff>
    </xdr:from>
    <xdr:to>
      <xdr:col>18</xdr:col>
      <xdr:colOff>676275</xdr:colOff>
      <xdr:row>92</xdr:row>
      <xdr:rowOff>152400</xdr:rowOff>
    </xdr:to>
    <xdr:graphicFrame>
      <xdr:nvGraphicFramePr>
        <xdr:cNvPr id="3" name="Chart 3"/>
        <xdr:cNvGraphicFramePr/>
      </xdr:nvGraphicFramePr>
      <xdr:xfrm>
        <a:off x="10610850" y="18202275"/>
        <a:ext cx="5248275" cy="3248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imary%20production_calculati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FF"/>
      <sheetName val="10 µm"/>
      <sheetName val="2 µm"/>
      <sheetName val="0.2 µm"/>
      <sheetName val="graph GFF"/>
      <sheetName val="graph sized"/>
      <sheetName val="NO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zoomScale="85" zoomScaleNormal="85" workbookViewId="0" topLeftCell="H40">
      <selection activeCell="J30" sqref="J30"/>
    </sheetView>
  </sheetViews>
  <sheetFormatPr defaultColWidth="8.8515625" defaultRowHeight="12.75"/>
  <cols>
    <col min="1" max="1" width="25.140625" style="0" bestFit="1" customWidth="1"/>
    <col min="2" max="2" width="27.00390625" style="0" bestFit="1" customWidth="1"/>
    <col min="3" max="3" width="16.140625" style="0" bestFit="1" customWidth="1"/>
    <col min="4" max="4" width="17.8515625" style="0" customWidth="1"/>
    <col min="5" max="5" width="20.00390625" style="0" customWidth="1"/>
    <col min="6" max="6" width="23.421875" style="0" customWidth="1"/>
    <col min="7" max="7" width="12.7109375" style="0" bestFit="1" customWidth="1"/>
    <col min="8" max="8" width="28.140625" style="0" bestFit="1" customWidth="1"/>
    <col min="9" max="9" width="12.7109375" style="0" customWidth="1"/>
    <col min="10" max="10" width="12.7109375" style="0" bestFit="1" customWidth="1"/>
    <col min="11" max="11" width="16.28125" style="0" bestFit="1" customWidth="1"/>
    <col min="12" max="13" width="12.7109375" style="0" bestFit="1" customWidth="1"/>
  </cols>
  <sheetData>
    <row r="1" spans="2:9" ht="18">
      <c r="B1" s="23" t="s">
        <v>2</v>
      </c>
      <c r="C1" s="15"/>
      <c r="D1" s="16"/>
      <c r="E1" s="11"/>
      <c r="F1" s="11"/>
      <c r="G1" s="14" t="s">
        <v>0</v>
      </c>
      <c r="H1" s="15" t="s">
        <v>1</v>
      </c>
      <c r="I1" s="16"/>
    </row>
    <row r="2" spans="2:9" ht="18">
      <c r="B2" s="24" t="s">
        <v>38</v>
      </c>
      <c r="C2" s="18">
        <v>0.25</v>
      </c>
      <c r="D2" s="19" t="s">
        <v>39</v>
      </c>
      <c r="E2" s="11"/>
      <c r="F2" s="11"/>
      <c r="G2" s="17">
        <v>5</v>
      </c>
      <c r="H2" s="18">
        <v>2010</v>
      </c>
      <c r="I2" s="19" t="s">
        <v>40</v>
      </c>
    </row>
    <row r="3" spans="2:9" ht="18">
      <c r="B3" s="25" t="s">
        <v>3</v>
      </c>
      <c r="C3" s="21">
        <v>15</v>
      </c>
      <c r="D3" s="22" t="s">
        <v>39</v>
      </c>
      <c r="E3" s="11"/>
      <c r="F3" s="11"/>
      <c r="G3" s="17">
        <v>25</v>
      </c>
      <c r="H3" s="18">
        <v>2011</v>
      </c>
      <c r="I3" s="19" t="s">
        <v>40</v>
      </c>
    </row>
    <row r="4" spans="2:9" ht="18">
      <c r="B4" s="11"/>
      <c r="C4" s="11"/>
      <c r="D4" s="11"/>
      <c r="E4" s="11"/>
      <c r="F4" s="11"/>
      <c r="G4" s="17">
        <v>45</v>
      </c>
      <c r="H4" s="18">
        <v>2016</v>
      </c>
      <c r="I4" s="19" t="s">
        <v>40</v>
      </c>
    </row>
    <row r="5" spans="2:9" ht="18">
      <c r="B5" s="11"/>
      <c r="C5" s="11"/>
      <c r="D5" s="11"/>
      <c r="E5" s="11"/>
      <c r="F5" s="11"/>
      <c r="G5" s="17">
        <v>75</v>
      </c>
      <c r="H5" s="18">
        <v>2024</v>
      </c>
      <c r="I5" s="19" t="s">
        <v>40</v>
      </c>
    </row>
    <row r="6" spans="2:9" ht="16.5">
      <c r="B6" s="11"/>
      <c r="C6" s="11"/>
      <c r="D6" s="11"/>
      <c r="E6" s="11"/>
      <c r="F6" s="11"/>
      <c r="G6" s="17">
        <v>100</v>
      </c>
      <c r="H6" s="18">
        <v>2034</v>
      </c>
      <c r="I6" s="19" t="s">
        <v>40</v>
      </c>
    </row>
    <row r="7" spans="2:9" ht="16.5">
      <c r="B7" s="11"/>
      <c r="C7" s="11"/>
      <c r="D7" s="11"/>
      <c r="E7" s="11"/>
      <c r="F7" s="11"/>
      <c r="G7" s="20">
        <v>125</v>
      </c>
      <c r="H7" s="21">
        <v>2050</v>
      </c>
      <c r="I7" s="22" t="s">
        <v>40</v>
      </c>
    </row>
    <row r="8" spans="2:9" ht="16.5">
      <c r="B8" s="11"/>
      <c r="C8" s="11"/>
      <c r="D8" s="11"/>
      <c r="E8" s="11"/>
      <c r="F8" s="11"/>
      <c r="G8" s="12"/>
      <c r="H8" s="11"/>
      <c r="I8" s="11"/>
    </row>
    <row r="9" spans="3:13" ht="16.5">
      <c r="C9" s="13"/>
      <c r="D9" s="11"/>
      <c r="E9" s="11"/>
      <c r="F9" s="11"/>
      <c r="G9" s="12"/>
      <c r="H9" s="11"/>
      <c r="I9" s="11"/>
      <c r="L9" s="5"/>
      <c r="M9" s="5"/>
    </row>
    <row r="10" spans="2:13" ht="16.5">
      <c r="B10" s="11"/>
      <c r="C10" s="11"/>
      <c r="D10" s="11"/>
      <c r="E10" s="11"/>
      <c r="F10" s="11"/>
      <c r="G10" s="12"/>
      <c r="H10" s="11"/>
      <c r="I10" s="11"/>
      <c r="L10" s="5"/>
      <c r="M10" s="5"/>
    </row>
    <row r="11" spans="2:9" ht="16.5">
      <c r="B11" s="11"/>
      <c r="C11" s="11"/>
      <c r="D11" s="11"/>
      <c r="E11" s="11"/>
      <c r="F11" s="11"/>
      <c r="G11" s="12"/>
      <c r="H11" s="11"/>
      <c r="I11" s="11"/>
    </row>
    <row r="12" spans="2:9" ht="16.5">
      <c r="B12" s="11"/>
      <c r="C12" s="11"/>
      <c r="D12" s="11"/>
      <c r="E12" s="11"/>
      <c r="F12" s="11"/>
      <c r="G12" s="12"/>
      <c r="H12" s="11"/>
      <c r="I12" s="11"/>
    </row>
    <row r="13" spans="2:9" ht="16.5">
      <c r="B13" s="11"/>
      <c r="C13" s="11"/>
      <c r="D13" s="11"/>
      <c r="E13" s="11"/>
      <c r="F13" s="11"/>
      <c r="G13" s="12"/>
      <c r="H13" s="11"/>
      <c r="I13" s="11"/>
    </row>
    <row r="14" spans="1:9" ht="16.5">
      <c r="A14" s="13" t="s">
        <v>41</v>
      </c>
      <c r="B14" s="11" t="s">
        <v>47</v>
      </c>
      <c r="C14" s="11"/>
      <c r="D14" s="11"/>
      <c r="E14" s="11"/>
      <c r="F14" s="11"/>
      <c r="G14" s="12"/>
      <c r="H14" s="11"/>
      <c r="I14" s="11"/>
    </row>
    <row r="15" spans="2:9" ht="18" thickBot="1">
      <c r="B15" s="11"/>
      <c r="C15" s="11"/>
      <c r="D15" s="11"/>
      <c r="E15" s="11"/>
      <c r="F15" s="11"/>
      <c r="G15" s="12"/>
      <c r="H15" s="11"/>
      <c r="I15" s="11"/>
    </row>
    <row r="16" spans="1:12" ht="18.75" thickBot="1" thickTop="1">
      <c r="A16" s="2" t="s">
        <v>5</v>
      </c>
      <c r="B16" s="2" t="s">
        <v>6</v>
      </c>
      <c r="C16" s="2" t="s">
        <v>0</v>
      </c>
      <c r="D16" s="2" t="s">
        <v>7</v>
      </c>
      <c r="E16" s="2" t="s">
        <v>8</v>
      </c>
      <c r="F16" s="2" t="s">
        <v>9</v>
      </c>
      <c r="G16" s="3" t="s">
        <v>10</v>
      </c>
      <c r="H16" s="3" t="s">
        <v>11</v>
      </c>
      <c r="I16" s="4" t="s">
        <v>12</v>
      </c>
      <c r="J16" s="27" t="s">
        <v>4</v>
      </c>
      <c r="K16" s="27" t="s">
        <v>4</v>
      </c>
      <c r="L16" s="27" t="s">
        <v>4</v>
      </c>
    </row>
    <row r="17" spans="1:12" ht="21" thickBot="1" thickTop="1">
      <c r="A17" s="2"/>
      <c r="B17" s="2"/>
      <c r="C17" s="6"/>
      <c r="D17" s="6"/>
      <c r="E17" s="6"/>
      <c r="F17" s="6"/>
      <c r="G17" s="3" t="s">
        <v>57</v>
      </c>
      <c r="H17" s="3" t="s">
        <v>56</v>
      </c>
      <c r="J17" s="27" t="s">
        <v>43</v>
      </c>
      <c r="K17" s="27" t="s">
        <v>44</v>
      </c>
      <c r="L17" s="27" t="s">
        <v>62</v>
      </c>
    </row>
    <row r="18" spans="1:12" ht="18.75" thickBot="1" thickTop="1">
      <c r="A18" s="2">
        <v>451</v>
      </c>
      <c r="B18" s="28">
        <v>41800</v>
      </c>
      <c r="C18" s="29">
        <v>25</v>
      </c>
      <c r="D18" s="6" t="s">
        <v>13</v>
      </c>
      <c r="E18" s="8">
        <v>0.3333333333333333</v>
      </c>
      <c r="F18" s="8">
        <v>0.4166666666666667</v>
      </c>
      <c r="G18">
        <v>2</v>
      </c>
      <c r="I18">
        <v>306575</v>
      </c>
      <c r="L18" s="9"/>
    </row>
    <row r="19" spans="1:12" ht="18.75" thickBot="1" thickTop="1">
      <c r="A19" s="2"/>
      <c r="B19" s="2"/>
      <c r="C19" s="6"/>
      <c r="D19" s="6"/>
      <c r="E19" s="6"/>
      <c r="F19" s="6"/>
      <c r="G19" s="7"/>
      <c r="L19" s="9"/>
    </row>
    <row r="20" spans="1:12" ht="18.75" thickBot="1" thickTop="1">
      <c r="A20" s="2">
        <f>A18+1</f>
        <v>452</v>
      </c>
      <c r="B20" s="28">
        <v>41800</v>
      </c>
      <c r="C20" s="29">
        <v>25</v>
      </c>
      <c r="D20" s="6" t="s">
        <v>14</v>
      </c>
      <c r="E20" s="8">
        <v>0.3333333333333333</v>
      </c>
      <c r="F20" s="8">
        <v>0.4166666666666667</v>
      </c>
      <c r="G20">
        <v>2</v>
      </c>
      <c r="H20">
        <v>445</v>
      </c>
      <c r="I20">
        <v>741</v>
      </c>
      <c r="J20" s="1">
        <f>((I20/$C$3)/(($I$18/$C$2)/$H$3)*12.011*1.06)</f>
        <v>1.0314004664796543</v>
      </c>
      <c r="K20" s="9">
        <f>J20/2</f>
        <v>0.5157002332398272</v>
      </c>
      <c r="L20" s="36">
        <f>K20/12</f>
        <v>0.042975019436652266</v>
      </c>
    </row>
    <row r="21" spans="1:12" ht="18.75" thickBot="1" thickTop="1">
      <c r="A21" s="2">
        <f>A20+1</f>
        <v>453</v>
      </c>
      <c r="B21" s="28">
        <v>41800</v>
      </c>
      <c r="C21" s="29">
        <v>25</v>
      </c>
      <c r="D21" s="6" t="s">
        <v>15</v>
      </c>
      <c r="E21" s="8">
        <v>0.3333333333333333</v>
      </c>
      <c r="F21" s="8">
        <v>0.4166666666666667</v>
      </c>
      <c r="G21">
        <v>2</v>
      </c>
      <c r="H21">
        <v>1532</v>
      </c>
      <c r="I21">
        <v>912</v>
      </c>
      <c r="J21" s="1">
        <f aca="true" t="shared" si="0" ref="J21:J43">((I21/$C$3)/(($I$18/$C$2)/$H$3)*12.011*1.06)</f>
        <v>1.2694159587441898</v>
      </c>
      <c r="K21" s="9">
        <f aca="true" t="shared" si="1" ref="K21:K43">J21/2</f>
        <v>0.6347079793720949</v>
      </c>
      <c r="L21" s="36">
        <f aca="true" t="shared" si="2" ref="L21:L74">K21/12</f>
        <v>0.05289233161434124</v>
      </c>
    </row>
    <row r="22" spans="1:12" ht="18.75" thickBot="1" thickTop="1">
      <c r="A22" s="2">
        <f>A21+1</f>
        <v>454</v>
      </c>
      <c r="B22" s="28">
        <v>41800</v>
      </c>
      <c r="C22" s="29">
        <v>25</v>
      </c>
      <c r="D22" s="6" t="s">
        <v>16</v>
      </c>
      <c r="E22" s="8">
        <v>0.3333333333333333</v>
      </c>
      <c r="F22" s="8">
        <v>0.4166666666666667</v>
      </c>
      <c r="G22">
        <v>2</v>
      </c>
      <c r="H22">
        <v>42</v>
      </c>
      <c r="I22">
        <v>318</v>
      </c>
      <c r="J22" s="1">
        <f t="shared" si="0"/>
        <v>0.4426253014042241</v>
      </c>
      <c r="K22" s="9">
        <f t="shared" si="1"/>
        <v>0.22131265070211206</v>
      </c>
      <c r="L22" s="36">
        <f t="shared" si="2"/>
        <v>0.018442720891842672</v>
      </c>
    </row>
    <row r="23" spans="1:12" ht="18.75" thickBot="1" thickTop="1">
      <c r="A23" s="2">
        <f>A22+1</f>
        <v>455</v>
      </c>
      <c r="B23" s="28">
        <v>41800</v>
      </c>
      <c r="C23" s="29">
        <v>25</v>
      </c>
      <c r="D23" s="6" t="s">
        <v>17</v>
      </c>
      <c r="E23" s="8">
        <v>0.333333333333333</v>
      </c>
      <c r="F23" s="8">
        <v>0.416666666666667</v>
      </c>
      <c r="G23">
        <v>2</v>
      </c>
      <c r="H23">
        <v>520</v>
      </c>
      <c r="I23">
        <v>726</v>
      </c>
      <c r="J23" s="1">
        <f t="shared" si="0"/>
        <v>1.0105219145266249</v>
      </c>
      <c r="K23" s="9">
        <f t="shared" si="1"/>
        <v>0.5052609572633124</v>
      </c>
      <c r="L23" s="36">
        <f t="shared" si="2"/>
        <v>0.0421050797719427</v>
      </c>
    </row>
    <row r="24" spans="1:12" ht="18.75" thickBot="1" thickTop="1">
      <c r="A24" s="2">
        <f aca="true" t="shared" si="3" ref="A24:A43">A23+1</f>
        <v>456</v>
      </c>
      <c r="B24" s="28">
        <v>41800</v>
      </c>
      <c r="C24" s="29">
        <v>25</v>
      </c>
      <c r="D24" s="6" t="s">
        <v>18</v>
      </c>
      <c r="E24" s="8">
        <v>0.333333333333333</v>
      </c>
      <c r="F24" s="8">
        <v>0.416666666666667</v>
      </c>
      <c r="G24">
        <v>2</v>
      </c>
      <c r="H24">
        <v>960</v>
      </c>
      <c r="I24">
        <v>833</v>
      </c>
      <c r="J24" s="1">
        <f t="shared" si="0"/>
        <v>1.1594555851249013</v>
      </c>
      <c r="K24" s="9">
        <f t="shared" si="1"/>
        <v>0.5797277925624507</v>
      </c>
      <c r="L24" s="36">
        <f t="shared" si="2"/>
        <v>0.04831064938020422</v>
      </c>
    </row>
    <row r="25" spans="1:12" ht="18.75" thickBot="1" thickTop="1">
      <c r="A25" s="2">
        <f t="shared" si="3"/>
        <v>457</v>
      </c>
      <c r="B25" s="28">
        <v>41800</v>
      </c>
      <c r="C25" s="29">
        <v>25</v>
      </c>
      <c r="D25" s="6" t="s">
        <v>19</v>
      </c>
      <c r="E25" s="8">
        <v>0.333333333333333</v>
      </c>
      <c r="F25" s="8">
        <v>0.416666666666667</v>
      </c>
      <c r="G25">
        <v>2</v>
      </c>
      <c r="H25">
        <v>120</v>
      </c>
      <c r="I25">
        <v>394</v>
      </c>
      <c r="J25" s="1">
        <f t="shared" si="0"/>
        <v>0.5484099646329065</v>
      </c>
      <c r="K25" s="9">
        <f t="shared" si="1"/>
        <v>0.27420498231645324</v>
      </c>
      <c r="L25" s="36">
        <f t="shared" si="2"/>
        <v>0.02285041519303777</v>
      </c>
    </row>
    <row r="26" spans="1:12" ht="18.75" thickBot="1" thickTop="1">
      <c r="A26" s="2">
        <f t="shared" si="3"/>
        <v>458</v>
      </c>
      <c r="B26" s="28">
        <v>41800</v>
      </c>
      <c r="C26" s="29">
        <v>25</v>
      </c>
      <c r="D26" s="6" t="s">
        <v>20</v>
      </c>
      <c r="E26" s="8">
        <v>0.333333333333333</v>
      </c>
      <c r="F26" s="8">
        <v>0.416666666666667</v>
      </c>
      <c r="G26">
        <v>2</v>
      </c>
      <c r="H26">
        <v>880</v>
      </c>
      <c r="I26">
        <v>938</v>
      </c>
      <c r="J26" s="1">
        <f t="shared" si="0"/>
        <v>1.3056054487961073</v>
      </c>
      <c r="K26" s="9">
        <f t="shared" si="1"/>
        <v>0.6528027243980536</v>
      </c>
      <c r="L26" s="36">
        <f t="shared" si="2"/>
        <v>0.054400227033171135</v>
      </c>
    </row>
    <row r="27" spans="1:12" ht="18.75" thickBot="1" thickTop="1">
      <c r="A27" s="2">
        <f t="shared" si="3"/>
        <v>459</v>
      </c>
      <c r="B27" s="28">
        <v>41800</v>
      </c>
      <c r="C27" s="29">
        <v>25</v>
      </c>
      <c r="D27" s="6" t="s">
        <v>21</v>
      </c>
      <c r="E27" s="8">
        <v>0.333333333333333</v>
      </c>
      <c r="F27" s="8">
        <v>0.416666666666667</v>
      </c>
      <c r="G27">
        <v>2</v>
      </c>
      <c r="H27">
        <v>275</v>
      </c>
      <c r="I27">
        <v>582</v>
      </c>
      <c r="J27" s="1">
        <f t="shared" si="0"/>
        <v>0.8100878157775422</v>
      </c>
      <c r="K27" s="9">
        <f t="shared" si="1"/>
        <v>0.4050439078887711</v>
      </c>
      <c r="L27" s="36">
        <f t="shared" si="2"/>
        <v>0.03375365899073093</v>
      </c>
    </row>
    <row r="28" spans="1:12" ht="18.75" thickBot="1" thickTop="1">
      <c r="A28" s="2">
        <f t="shared" si="3"/>
        <v>460</v>
      </c>
      <c r="B28" s="28">
        <v>41800</v>
      </c>
      <c r="C28" s="29">
        <v>25</v>
      </c>
      <c r="D28" s="6" t="s">
        <v>22</v>
      </c>
      <c r="E28" s="8">
        <v>0.333333333333333</v>
      </c>
      <c r="F28" s="8">
        <v>0.416666666666667</v>
      </c>
      <c r="G28">
        <v>2</v>
      </c>
      <c r="H28">
        <v>128</v>
      </c>
      <c r="I28">
        <v>367</v>
      </c>
      <c r="J28" s="1">
        <f t="shared" si="0"/>
        <v>0.5108285711174536</v>
      </c>
      <c r="K28" s="9">
        <f t="shared" si="1"/>
        <v>0.2554142855587268</v>
      </c>
      <c r="L28" s="36">
        <f t="shared" si="2"/>
        <v>0.021284523796560567</v>
      </c>
    </row>
    <row r="29" spans="1:12" ht="18.75" thickBot="1" thickTop="1">
      <c r="A29" s="2">
        <f t="shared" si="3"/>
        <v>461</v>
      </c>
      <c r="B29" s="28">
        <v>41800</v>
      </c>
      <c r="C29" s="29">
        <v>25</v>
      </c>
      <c r="D29" s="6" t="s">
        <v>23</v>
      </c>
      <c r="E29" s="8">
        <v>0.333333333333333</v>
      </c>
      <c r="F29" s="8">
        <v>0.416666666666667</v>
      </c>
      <c r="G29">
        <v>2</v>
      </c>
      <c r="H29">
        <v>22</v>
      </c>
      <c r="I29">
        <v>318</v>
      </c>
      <c r="J29" s="1">
        <f t="shared" si="0"/>
        <v>0.4426253014042241</v>
      </c>
      <c r="K29" s="9">
        <f t="shared" si="1"/>
        <v>0.22131265070211206</v>
      </c>
      <c r="L29" s="36">
        <f t="shared" si="2"/>
        <v>0.018442720891842672</v>
      </c>
    </row>
    <row r="30" spans="1:12" ht="18.75" thickBot="1" thickTop="1">
      <c r="A30" s="2">
        <f t="shared" si="3"/>
        <v>462</v>
      </c>
      <c r="B30" s="28">
        <v>41800</v>
      </c>
      <c r="C30" s="29">
        <v>25</v>
      </c>
      <c r="D30" s="6" t="s">
        <v>24</v>
      </c>
      <c r="E30" s="8">
        <v>0.333333333333333</v>
      </c>
      <c r="F30" s="8">
        <v>0.416666666666667</v>
      </c>
      <c r="G30">
        <v>2</v>
      </c>
      <c r="H30">
        <v>233</v>
      </c>
      <c r="I30">
        <v>522</v>
      </c>
      <c r="J30" s="1">
        <f t="shared" si="0"/>
        <v>0.7265736079654244</v>
      </c>
      <c r="K30" s="9">
        <f t="shared" si="1"/>
        <v>0.3632868039827122</v>
      </c>
      <c r="L30" s="36">
        <f t="shared" si="2"/>
        <v>0.030273900331892683</v>
      </c>
    </row>
    <row r="31" spans="1:12" ht="18.75" thickBot="1" thickTop="1">
      <c r="A31" s="2">
        <f t="shared" si="3"/>
        <v>463</v>
      </c>
      <c r="B31" s="28">
        <v>41800</v>
      </c>
      <c r="C31" s="29">
        <v>25</v>
      </c>
      <c r="D31" s="6" t="s">
        <v>25</v>
      </c>
      <c r="E31" s="8">
        <v>0.333333333333333</v>
      </c>
      <c r="F31" s="8">
        <v>0.416666666666667</v>
      </c>
      <c r="G31">
        <v>2</v>
      </c>
      <c r="H31">
        <v>860</v>
      </c>
      <c r="I31">
        <v>949</v>
      </c>
      <c r="J31" s="1">
        <f t="shared" si="0"/>
        <v>1.3209163868949958</v>
      </c>
      <c r="K31" s="9">
        <f t="shared" si="1"/>
        <v>0.6604581934474979</v>
      </c>
      <c r="L31" s="36">
        <f t="shared" si="2"/>
        <v>0.055038182787291494</v>
      </c>
    </row>
    <row r="32" spans="1:12" ht="18.75" thickBot="1" thickTop="1">
      <c r="A32" s="2">
        <f t="shared" si="3"/>
        <v>464</v>
      </c>
      <c r="B32" s="28">
        <v>41800</v>
      </c>
      <c r="C32" s="29">
        <v>25</v>
      </c>
      <c r="D32" s="6" t="s">
        <v>26</v>
      </c>
      <c r="E32" s="8">
        <v>0.333333333333333</v>
      </c>
      <c r="F32" s="8">
        <v>0.416666666666667</v>
      </c>
      <c r="G32">
        <v>2</v>
      </c>
      <c r="H32">
        <v>65</v>
      </c>
      <c r="I32">
        <v>286</v>
      </c>
      <c r="J32" s="1">
        <f t="shared" si="0"/>
        <v>0.3980843905710946</v>
      </c>
      <c r="K32" s="9">
        <f t="shared" si="1"/>
        <v>0.1990421952855473</v>
      </c>
      <c r="L32" s="36">
        <f t="shared" si="2"/>
        <v>0.01658684960712894</v>
      </c>
    </row>
    <row r="33" spans="1:12" ht="18.75" thickBot="1" thickTop="1">
      <c r="A33" s="2">
        <f t="shared" si="3"/>
        <v>465</v>
      </c>
      <c r="B33" s="28">
        <v>41800</v>
      </c>
      <c r="C33" s="29">
        <v>25</v>
      </c>
      <c r="D33" s="6" t="s">
        <v>27</v>
      </c>
      <c r="E33" s="8">
        <v>0.333333333333333</v>
      </c>
      <c r="F33" s="8">
        <v>0.416666666666667</v>
      </c>
      <c r="G33">
        <v>2</v>
      </c>
      <c r="H33">
        <v>740</v>
      </c>
      <c r="I33">
        <v>966</v>
      </c>
      <c r="J33" s="1">
        <f t="shared" si="0"/>
        <v>1.344578745775096</v>
      </c>
      <c r="K33" s="9">
        <f t="shared" si="1"/>
        <v>0.672289372887548</v>
      </c>
      <c r="L33" s="36">
        <f t="shared" si="2"/>
        <v>0.05602411440729566</v>
      </c>
    </row>
    <row r="34" spans="1:12" ht="18.75" thickBot="1" thickTop="1">
      <c r="A34" s="2">
        <f t="shared" si="3"/>
        <v>466</v>
      </c>
      <c r="B34" s="28">
        <v>41800</v>
      </c>
      <c r="C34" s="29">
        <v>25</v>
      </c>
      <c r="D34" s="6" t="s">
        <v>28</v>
      </c>
      <c r="E34" s="8">
        <v>0.333333333333333</v>
      </c>
      <c r="F34" s="8">
        <v>0.416666666666667</v>
      </c>
      <c r="G34">
        <v>2</v>
      </c>
      <c r="H34">
        <v>1390</v>
      </c>
      <c r="I34">
        <v>1154</v>
      </c>
      <c r="J34" s="1">
        <f t="shared" si="0"/>
        <v>1.6062565969197315</v>
      </c>
      <c r="K34" s="9">
        <f t="shared" si="1"/>
        <v>0.8031282984598658</v>
      </c>
      <c r="L34" s="36">
        <f t="shared" si="2"/>
        <v>0.06692735820498881</v>
      </c>
    </row>
    <row r="35" spans="1:12" ht="18.75" thickBot="1" thickTop="1">
      <c r="A35" s="2">
        <f t="shared" si="3"/>
        <v>467</v>
      </c>
      <c r="B35" s="28">
        <v>41800</v>
      </c>
      <c r="C35" s="29">
        <v>25</v>
      </c>
      <c r="D35" s="6" t="s">
        <v>29</v>
      </c>
      <c r="E35" s="8">
        <v>0.333333333333333</v>
      </c>
      <c r="F35" s="8">
        <v>0.416666666666667</v>
      </c>
      <c r="G35">
        <v>2</v>
      </c>
      <c r="H35">
        <v>125</v>
      </c>
      <c r="I35">
        <v>425</v>
      </c>
      <c r="J35" s="1">
        <f t="shared" si="0"/>
        <v>0.5915589720025006</v>
      </c>
      <c r="K35" s="9">
        <f t="shared" si="1"/>
        <v>0.2957794860012503</v>
      </c>
      <c r="L35" s="36">
        <f t="shared" si="2"/>
        <v>0.024648290500104194</v>
      </c>
    </row>
    <row r="36" spans="1:12" ht="18.75" thickBot="1" thickTop="1">
      <c r="A36" s="2">
        <f t="shared" si="3"/>
        <v>468</v>
      </c>
      <c r="B36" s="28">
        <v>41800</v>
      </c>
      <c r="C36" s="29">
        <v>25</v>
      </c>
      <c r="D36" s="6" t="s">
        <v>30</v>
      </c>
      <c r="E36" s="8">
        <v>0.333333333333333</v>
      </c>
      <c r="F36" s="8">
        <v>0.416666666666667</v>
      </c>
      <c r="G36">
        <v>2</v>
      </c>
      <c r="H36">
        <v>245</v>
      </c>
      <c r="I36">
        <v>595</v>
      </c>
      <c r="J36" s="1">
        <f t="shared" si="0"/>
        <v>0.828182560803501</v>
      </c>
      <c r="K36" s="9">
        <f t="shared" si="1"/>
        <v>0.4140912804017505</v>
      </c>
      <c r="L36" s="36">
        <f t="shared" si="2"/>
        <v>0.034507606700145875</v>
      </c>
    </row>
    <row r="37" spans="1:12" ht="18.75" thickBot="1" thickTop="1">
      <c r="A37" s="2">
        <f t="shared" si="3"/>
        <v>469</v>
      </c>
      <c r="B37" s="28">
        <v>41800</v>
      </c>
      <c r="C37" s="29">
        <v>25</v>
      </c>
      <c r="D37" s="6" t="s">
        <v>31</v>
      </c>
      <c r="E37" s="8">
        <v>0.333333333333333</v>
      </c>
      <c r="F37" s="8">
        <v>0.416666666666667</v>
      </c>
      <c r="G37">
        <v>2</v>
      </c>
      <c r="H37">
        <v>420</v>
      </c>
      <c r="I37" s="30">
        <v>813</v>
      </c>
      <c r="J37" s="1">
        <f t="shared" si="0"/>
        <v>1.1316175158541957</v>
      </c>
      <c r="K37" s="9">
        <f t="shared" si="1"/>
        <v>0.5658087579270978</v>
      </c>
      <c r="L37" s="36">
        <f t="shared" si="2"/>
        <v>0.04715072982725815</v>
      </c>
    </row>
    <row r="38" spans="1:12" ht="18.75" thickBot="1" thickTop="1">
      <c r="A38" s="2">
        <f t="shared" si="3"/>
        <v>470</v>
      </c>
      <c r="B38" s="28">
        <v>41800</v>
      </c>
      <c r="C38" s="29">
        <v>25</v>
      </c>
      <c r="D38" s="6" t="s">
        <v>32</v>
      </c>
      <c r="E38" s="8">
        <v>0.333333333333333</v>
      </c>
      <c r="F38" s="8">
        <v>0.416666666666667</v>
      </c>
      <c r="G38">
        <v>2</v>
      </c>
      <c r="H38">
        <v>11.7</v>
      </c>
      <c r="I38" s="30">
        <v>422</v>
      </c>
      <c r="J38" s="1">
        <f t="shared" si="0"/>
        <v>0.5873832616118949</v>
      </c>
      <c r="K38" s="9">
        <f t="shared" si="1"/>
        <v>0.29369163080594746</v>
      </c>
      <c r="L38" s="36">
        <f t="shared" si="2"/>
        <v>0.02447430256716229</v>
      </c>
    </row>
    <row r="39" spans="1:12" ht="18.75" thickBot="1" thickTop="1">
      <c r="A39" s="2">
        <f t="shared" si="3"/>
        <v>471</v>
      </c>
      <c r="B39" s="28">
        <v>41800</v>
      </c>
      <c r="C39" s="29">
        <v>25</v>
      </c>
      <c r="D39" s="6" t="s">
        <v>33</v>
      </c>
      <c r="E39" s="8">
        <v>0.333333333333333</v>
      </c>
      <c r="F39" s="8">
        <v>0.416666666666667</v>
      </c>
      <c r="G39">
        <v>2</v>
      </c>
      <c r="H39">
        <v>126</v>
      </c>
      <c r="I39" s="30">
        <v>537</v>
      </c>
      <c r="J39" s="1">
        <f t="shared" si="0"/>
        <v>0.7474521599184538</v>
      </c>
      <c r="K39" s="9">
        <f t="shared" si="1"/>
        <v>0.3737260799592269</v>
      </c>
      <c r="L39" s="36">
        <f t="shared" si="2"/>
        <v>0.03114383999660224</v>
      </c>
    </row>
    <row r="40" spans="1:12" ht="18.75" thickBot="1" thickTop="1">
      <c r="A40" s="2">
        <f t="shared" si="3"/>
        <v>472</v>
      </c>
      <c r="B40" s="28">
        <v>41800</v>
      </c>
      <c r="C40" s="29">
        <v>25</v>
      </c>
      <c r="D40" s="6" t="s">
        <v>34</v>
      </c>
      <c r="E40" s="8">
        <v>0.333333333333333</v>
      </c>
      <c r="F40" s="8">
        <v>0.416666666666667</v>
      </c>
      <c r="G40">
        <v>2</v>
      </c>
      <c r="H40">
        <v>390</v>
      </c>
      <c r="I40" s="30">
        <v>965</v>
      </c>
      <c r="J40" s="1">
        <f t="shared" si="0"/>
        <v>1.3431868423115605</v>
      </c>
      <c r="K40" s="9">
        <f t="shared" si="1"/>
        <v>0.6715934211557802</v>
      </c>
      <c r="L40" s="36">
        <f t="shared" si="2"/>
        <v>0.055966118429648354</v>
      </c>
    </row>
    <row r="41" spans="1:12" ht="18.75" thickBot="1" thickTop="1">
      <c r="A41" s="2">
        <f t="shared" si="3"/>
        <v>473</v>
      </c>
      <c r="B41" s="28">
        <v>41800</v>
      </c>
      <c r="C41" s="29">
        <v>25</v>
      </c>
      <c r="D41" s="6" t="s">
        <v>35</v>
      </c>
      <c r="E41" s="8">
        <v>0.333333333333333</v>
      </c>
      <c r="F41" s="8">
        <v>0.416666666666667</v>
      </c>
      <c r="G41">
        <v>2</v>
      </c>
      <c r="H41">
        <v>61</v>
      </c>
      <c r="I41" s="30">
        <v>388</v>
      </c>
      <c r="J41" s="1">
        <f t="shared" si="0"/>
        <v>0.5400585438516948</v>
      </c>
      <c r="K41" s="9">
        <f t="shared" si="1"/>
        <v>0.2700292719258474</v>
      </c>
      <c r="L41" s="36">
        <f t="shared" si="2"/>
        <v>0.022502439327153952</v>
      </c>
    </row>
    <row r="42" spans="1:12" ht="18.75" thickBot="1" thickTop="1">
      <c r="A42" s="2">
        <f t="shared" si="3"/>
        <v>474</v>
      </c>
      <c r="B42" s="28">
        <v>41800</v>
      </c>
      <c r="C42" s="29">
        <v>25</v>
      </c>
      <c r="D42" s="6" t="s">
        <v>36</v>
      </c>
      <c r="E42" s="8">
        <v>0.333333333333333</v>
      </c>
      <c r="F42" s="8">
        <v>0.416666666666667</v>
      </c>
      <c r="G42">
        <v>2</v>
      </c>
      <c r="H42">
        <v>212</v>
      </c>
      <c r="I42" s="30">
        <v>638</v>
      </c>
      <c r="J42" s="1">
        <f t="shared" si="0"/>
        <v>0.8880344097355187</v>
      </c>
      <c r="K42" s="9">
        <f t="shared" si="1"/>
        <v>0.44401720486775936</v>
      </c>
      <c r="L42" s="36">
        <f t="shared" si="2"/>
        <v>0.03700143373897995</v>
      </c>
    </row>
    <row r="43" spans="1:12" ht="18.75" thickBot="1" thickTop="1">
      <c r="A43" s="2">
        <f t="shared" si="3"/>
        <v>475</v>
      </c>
      <c r="B43" s="28">
        <v>41800</v>
      </c>
      <c r="C43" s="29">
        <v>25</v>
      </c>
      <c r="D43" s="6" t="s">
        <v>37</v>
      </c>
      <c r="E43" s="8">
        <v>0.333333333333333</v>
      </c>
      <c r="F43" s="8">
        <v>0.416666666666667</v>
      </c>
      <c r="G43">
        <v>2</v>
      </c>
      <c r="H43">
        <v>47</v>
      </c>
      <c r="I43" s="30">
        <v>326</v>
      </c>
      <c r="J43" s="1">
        <f t="shared" si="0"/>
        <v>0.4537605291125065</v>
      </c>
      <c r="K43" s="9">
        <f t="shared" si="1"/>
        <v>0.22688026455625326</v>
      </c>
      <c r="L43" s="36">
        <f t="shared" si="2"/>
        <v>0.018906688713021105</v>
      </c>
    </row>
    <row r="44" ht="12.75" thickTop="1">
      <c r="L44" s="36"/>
    </row>
    <row r="45" ht="12">
      <c r="L45" s="36"/>
    </row>
    <row r="46" spans="1:12" ht="16.5">
      <c r="A46" s="13" t="s">
        <v>41</v>
      </c>
      <c r="B46" s="11" t="s">
        <v>46</v>
      </c>
      <c r="C46" s="11"/>
      <c r="D46" s="11"/>
      <c r="E46" s="11"/>
      <c r="F46" s="11"/>
      <c r="L46" s="36"/>
    </row>
    <row r="47" spans="2:12" ht="18" thickBot="1">
      <c r="B47" s="11"/>
      <c r="C47" s="11"/>
      <c r="D47" s="11"/>
      <c r="E47" s="11"/>
      <c r="F47" s="11"/>
      <c r="L47" s="36"/>
    </row>
    <row r="48" spans="1:12" ht="18.75" thickBot="1" thickTop="1">
      <c r="A48" s="2" t="s">
        <v>5</v>
      </c>
      <c r="B48" s="2" t="s">
        <v>6</v>
      </c>
      <c r="C48" s="2" t="s">
        <v>0</v>
      </c>
      <c r="D48" s="2" t="s">
        <v>7</v>
      </c>
      <c r="E48" s="2" t="s">
        <v>8</v>
      </c>
      <c r="F48" s="2" t="s">
        <v>9</v>
      </c>
      <c r="G48" s="3" t="s">
        <v>10</v>
      </c>
      <c r="H48" s="3" t="s">
        <v>11</v>
      </c>
      <c r="I48" s="4" t="s">
        <v>12</v>
      </c>
      <c r="J48" s="27" t="s">
        <v>4</v>
      </c>
      <c r="K48" s="27" t="s">
        <v>4</v>
      </c>
      <c r="L48" s="27" t="s">
        <v>4</v>
      </c>
    </row>
    <row r="49" spans="1:12" ht="21" thickBot="1" thickTop="1">
      <c r="A49" s="2"/>
      <c r="B49" s="2"/>
      <c r="C49" s="6"/>
      <c r="D49" s="6"/>
      <c r="E49" s="6"/>
      <c r="F49" s="6"/>
      <c r="G49" s="3" t="s">
        <v>57</v>
      </c>
      <c r="H49" s="3" t="s">
        <v>56</v>
      </c>
      <c r="J49" s="27" t="s">
        <v>43</v>
      </c>
      <c r="K49" s="27" t="s">
        <v>44</v>
      </c>
      <c r="L49" s="27" t="s">
        <v>62</v>
      </c>
    </row>
    <row r="50" spans="1:12" ht="18.75" thickBot="1" thickTop="1">
      <c r="A50" s="2">
        <f>A43+1</f>
        <v>476</v>
      </c>
      <c r="B50" s="28">
        <v>41800</v>
      </c>
      <c r="C50" s="6">
        <v>125</v>
      </c>
      <c r="D50" s="6" t="s">
        <v>13</v>
      </c>
      <c r="E50" s="8">
        <v>0.3333333333333333</v>
      </c>
      <c r="F50" s="8">
        <v>0.4166666666666667</v>
      </c>
      <c r="G50">
        <v>2</v>
      </c>
      <c r="I50">
        <v>308485</v>
      </c>
      <c r="L50" s="36"/>
    </row>
    <row r="51" spans="1:12" ht="18.75" thickBot="1" thickTop="1">
      <c r="A51" s="2"/>
      <c r="B51" s="2"/>
      <c r="C51" s="6"/>
      <c r="D51" s="6"/>
      <c r="E51" s="6"/>
      <c r="F51" s="6"/>
      <c r="L51" s="36"/>
    </row>
    <row r="52" spans="1:12" ht="18.75" thickBot="1" thickTop="1">
      <c r="A52" s="2">
        <f>A50+1</f>
        <v>477</v>
      </c>
      <c r="B52" s="28">
        <v>41800</v>
      </c>
      <c r="C52" s="6">
        <v>125</v>
      </c>
      <c r="D52" s="6" t="s">
        <v>14</v>
      </c>
      <c r="E52" s="8">
        <v>0.3333333333333333</v>
      </c>
      <c r="F52" s="8">
        <v>0.4166666666666667</v>
      </c>
      <c r="G52">
        <v>2</v>
      </c>
      <c r="H52">
        <v>397</v>
      </c>
      <c r="I52">
        <v>638</v>
      </c>
      <c r="J52">
        <f>((I52/$C$3)/(($I$50/$C$2)/$H$7)*12.011*1.06)</f>
        <v>0.8996514208686537</v>
      </c>
      <c r="K52">
        <f>J52/2</f>
        <v>0.44982571043432684</v>
      </c>
      <c r="L52" s="36">
        <f t="shared" si="2"/>
        <v>0.03748547586952724</v>
      </c>
    </row>
    <row r="53" spans="1:12" ht="18.75" thickBot="1" thickTop="1">
      <c r="A53" s="2">
        <f>A52+1</f>
        <v>478</v>
      </c>
      <c r="B53" s="28">
        <v>41800</v>
      </c>
      <c r="C53" s="6">
        <v>125</v>
      </c>
      <c r="D53" s="6" t="s">
        <v>15</v>
      </c>
      <c r="E53" s="8">
        <v>0.3333333333333333</v>
      </c>
      <c r="F53" s="8">
        <v>0.4166666666666667</v>
      </c>
      <c r="G53">
        <v>2</v>
      </c>
      <c r="H53">
        <v>94</v>
      </c>
      <c r="I53">
        <v>742</v>
      </c>
      <c r="J53">
        <f aca="true" t="shared" si="4" ref="J53:J74">((I53/$C$3)/(($I$50/$C$2)/$H$7)*12.011*1.06)</f>
        <v>1.0463030631419141</v>
      </c>
      <c r="K53">
        <f aca="true" t="shared" si="5" ref="K53:K74">J53/2</f>
        <v>0.5231515315709571</v>
      </c>
      <c r="L53" s="36">
        <f t="shared" si="2"/>
        <v>0.04359596096424642</v>
      </c>
    </row>
    <row r="54" spans="1:12" ht="18.75" thickBot="1" thickTop="1">
      <c r="A54" s="2">
        <f>A53+1</f>
        <v>479</v>
      </c>
      <c r="B54" s="28">
        <v>41800</v>
      </c>
      <c r="C54" s="6">
        <v>125</v>
      </c>
      <c r="D54" s="6" t="s">
        <v>16</v>
      </c>
      <c r="E54" s="8">
        <v>0.3333333333333333</v>
      </c>
      <c r="F54" s="8">
        <v>0.416666666666667</v>
      </c>
      <c r="G54">
        <v>2</v>
      </c>
      <c r="H54">
        <v>94</v>
      </c>
      <c r="I54">
        <v>737</v>
      </c>
      <c r="J54">
        <f t="shared" si="4"/>
        <v>1.039252503417238</v>
      </c>
      <c r="K54">
        <f t="shared" si="5"/>
        <v>0.519626251708619</v>
      </c>
      <c r="L54" s="36">
        <f t="shared" si="2"/>
        <v>0.043302187642384915</v>
      </c>
    </row>
    <row r="55" spans="1:12" ht="18.75" thickBot="1" thickTop="1">
      <c r="A55" s="2">
        <f>A54+1</f>
        <v>480</v>
      </c>
      <c r="B55" s="28">
        <v>41800</v>
      </c>
      <c r="C55" s="6">
        <v>125</v>
      </c>
      <c r="D55" s="6" t="s">
        <v>17</v>
      </c>
      <c r="E55" s="8">
        <v>0.333333333333333</v>
      </c>
      <c r="F55" s="8">
        <v>0.416666666666667</v>
      </c>
      <c r="G55">
        <v>2</v>
      </c>
      <c r="H55">
        <v>0.3</v>
      </c>
      <c r="I55">
        <v>301</v>
      </c>
      <c r="J55">
        <f t="shared" si="4"/>
        <v>0.42444369542549343</v>
      </c>
      <c r="K55">
        <f t="shared" si="5"/>
        <v>0.21222184771274671</v>
      </c>
      <c r="L55" s="36">
        <f t="shared" si="2"/>
        <v>0.017685153976062226</v>
      </c>
    </row>
    <row r="56" spans="1:12" ht="18.75" thickBot="1" thickTop="1">
      <c r="A56" s="2">
        <f aca="true" t="shared" si="6" ref="A56:A74">A55+1</f>
        <v>481</v>
      </c>
      <c r="B56" s="28">
        <v>41800</v>
      </c>
      <c r="C56" s="6">
        <v>125</v>
      </c>
      <c r="D56" s="6" t="s">
        <v>18</v>
      </c>
      <c r="E56" s="8">
        <v>0.333333333333333</v>
      </c>
      <c r="F56" s="8">
        <v>0.416666666666667</v>
      </c>
      <c r="G56">
        <v>2</v>
      </c>
      <c r="H56">
        <v>188</v>
      </c>
      <c r="I56">
        <v>858</v>
      </c>
      <c r="J56">
        <f t="shared" si="4"/>
        <v>1.2098760487543967</v>
      </c>
      <c r="K56">
        <f t="shared" si="5"/>
        <v>0.6049380243771983</v>
      </c>
      <c r="L56" s="36">
        <f t="shared" si="2"/>
        <v>0.05041150203143319</v>
      </c>
    </row>
    <row r="57" spans="1:12" ht="18.75" thickBot="1" thickTop="1">
      <c r="A57" s="2">
        <f t="shared" si="6"/>
        <v>482</v>
      </c>
      <c r="B57" s="28">
        <v>41800</v>
      </c>
      <c r="C57" s="6">
        <v>125</v>
      </c>
      <c r="D57" s="6" t="s">
        <v>19</v>
      </c>
      <c r="E57" s="8">
        <v>0.333333333333333</v>
      </c>
      <c r="F57" s="8">
        <v>0.416666666666667</v>
      </c>
      <c r="G57">
        <v>2</v>
      </c>
      <c r="H57">
        <v>28</v>
      </c>
      <c r="I57">
        <v>481</v>
      </c>
      <c r="J57">
        <f t="shared" si="4"/>
        <v>0.6782638455138285</v>
      </c>
      <c r="K57">
        <f t="shared" si="5"/>
        <v>0.33913192275691423</v>
      </c>
      <c r="L57" s="36">
        <f t="shared" si="2"/>
        <v>0.028260993563076185</v>
      </c>
    </row>
    <row r="58" spans="1:12" ht="18.75" thickBot="1" thickTop="1">
      <c r="A58" s="2">
        <f t="shared" si="6"/>
        <v>483</v>
      </c>
      <c r="B58" s="28">
        <v>41800</v>
      </c>
      <c r="C58" s="6">
        <v>125</v>
      </c>
      <c r="D58" s="6" t="s">
        <v>20</v>
      </c>
      <c r="E58" s="8">
        <v>0.333333333333333</v>
      </c>
      <c r="F58" s="8">
        <v>0.416666666666667</v>
      </c>
      <c r="G58">
        <v>2</v>
      </c>
      <c r="H58">
        <v>180</v>
      </c>
      <c r="I58">
        <v>817</v>
      </c>
      <c r="J58">
        <f t="shared" si="4"/>
        <v>1.1520614590120535</v>
      </c>
      <c r="K58">
        <f t="shared" si="5"/>
        <v>0.5760307295060267</v>
      </c>
      <c r="L58" s="36">
        <f t="shared" si="2"/>
        <v>0.04800256079216889</v>
      </c>
    </row>
    <row r="59" spans="1:12" ht="18.75" thickBot="1" thickTop="1">
      <c r="A59" s="2">
        <f t="shared" si="6"/>
        <v>484</v>
      </c>
      <c r="B59" s="28">
        <v>41800</v>
      </c>
      <c r="C59" s="6">
        <v>125</v>
      </c>
      <c r="D59" s="6" t="s">
        <v>21</v>
      </c>
      <c r="E59" s="8">
        <v>0.333333333333333</v>
      </c>
      <c r="F59" s="8">
        <v>0.416666666666667</v>
      </c>
      <c r="G59">
        <v>2</v>
      </c>
      <c r="H59">
        <v>291</v>
      </c>
      <c r="I59">
        <v>764</v>
      </c>
      <c r="J59">
        <f t="shared" si="4"/>
        <v>1.0773255259304884</v>
      </c>
      <c r="K59">
        <f t="shared" si="5"/>
        <v>0.5386627629652442</v>
      </c>
      <c r="L59" s="36">
        <f t="shared" si="2"/>
        <v>0.04488856358043702</v>
      </c>
    </row>
    <row r="60" spans="1:12" ht="18.75" thickBot="1" thickTop="1">
      <c r="A60" s="2">
        <f t="shared" si="6"/>
        <v>485</v>
      </c>
      <c r="B60" s="28">
        <v>41800</v>
      </c>
      <c r="C60" s="6">
        <v>125</v>
      </c>
      <c r="D60" s="6" t="s">
        <v>22</v>
      </c>
      <c r="E60" s="8">
        <v>0.333333333333333</v>
      </c>
      <c r="F60" s="8">
        <v>0.416666666666667</v>
      </c>
      <c r="G60">
        <v>2</v>
      </c>
      <c r="H60">
        <v>158</v>
      </c>
      <c r="I60">
        <v>772</v>
      </c>
      <c r="J60">
        <f t="shared" si="4"/>
        <v>1.08860642148997</v>
      </c>
      <c r="K60">
        <f t="shared" si="5"/>
        <v>0.544303210744985</v>
      </c>
      <c r="L60" s="36">
        <f t="shared" si="2"/>
        <v>0.045358600895415414</v>
      </c>
    </row>
    <row r="61" spans="1:12" ht="18.75" thickBot="1" thickTop="1">
      <c r="A61" s="2">
        <f t="shared" si="6"/>
        <v>486</v>
      </c>
      <c r="B61" s="28">
        <v>41800</v>
      </c>
      <c r="C61" s="6">
        <v>125</v>
      </c>
      <c r="D61" s="6" t="s">
        <v>23</v>
      </c>
      <c r="E61" s="8">
        <v>0.333333333333333</v>
      </c>
      <c r="F61" s="8">
        <v>0.416666666666667</v>
      </c>
      <c r="G61">
        <v>2</v>
      </c>
      <c r="H61">
        <v>474</v>
      </c>
      <c r="I61">
        <v>550</v>
      </c>
      <c r="J61">
        <f t="shared" si="4"/>
        <v>0.7755615697143567</v>
      </c>
      <c r="K61">
        <f t="shared" si="5"/>
        <v>0.3877807848571784</v>
      </c>
      <c r="L61" s="36">
        <f t="shared" si="2"/>
        <v>0.032315065404764864</v>
      </c>
    </row>
    <row r="62" spans="1:12" ht="18.75" thickBot="1" thickTop="1">
      <c r="A62" s="2">
        <f t="shared" si="6"/>
        <v>487</v>
      </c>
      <c r="B62" s="28">
        <v>41800</v>
      </c>
      <c r="C62" s="6">
        <v>125</v>
      </c>
      <c r="D62" s="6" t="s">
        <v>24</v>
      </c>
      <c r="E62" s="8">
        <v>0.333333333333333</v>
      </c>
      <c r="F62" s="8">
        <v>0.416666666666667</v>
      </c>
      <c r="G62">
        <v>2</v>
      </c>
      <c r="H62">
        <v>450</v>
      </c>
      <c r="I62" s="30">
        <v>583</v>
      </c>
      <c r="J62">
        <f t="shared" si="4"/>
        <v>0.8220952638972183</v>
      </c>
      <c r="K62">
        <f t="shared" si="5"/>
        <v>0.41104763194860916</v>
      </c>
      <c r="L62" s="36">
        <f t="shared" si="2"/>
        <v>0.03425396932905076</v>
      </c>
    </row>
    <row r="63" spans="1:12" ht="18.75" thickBot="1" thickTop="1">
      <c r="A63" s="2">
        <f t="shared" si="6"/>
        <v>488</v>
      </c>
      <c r="B63" s="28">
        <v>41800</v>
      </c>
      <c r="C63" s="6">
        <v>125</v>
      </c>
      <c r="D63" s="6" t="s">
        <v>25</v>
      </c>
      <c r="E63" s="8">
        <v>0.333333333333333</v>
      </c>
      <c r="F63" s="8">
        <v>0.416666666666667</v>
      </c>
      <c r="G63">
        <v>2</v>
      </c>
      <c r="H63">
        <v>418</v>
      </c>
      <c r="I63" s="30">
        <v>615</v>
      </c>
      <c r="J63">
        <f t="shared" si="4"/>
        <v>0.8672188461351444</v>
      </c>
      <c r="K63">
        <f t="shared" si="5"/>
        <v>0.4336094230675722</v>
      </c>
      <c r="L63" s="36">
        <f t="shared" si="2"/>
        <v>0.03613411858896435</v>
      </c>
    </row>
    <row r="64" spans="1:12" ht="18.75" thickBot="1" thickTop="1">
      <c r="A64" s="2">
        <f t="shared" si="6"/>
        <v>489</v>
      </c>
      <c r="B64" s="28">
        <v>41800</v>
      </c>
      <c r="C64" s="6">
        <v>125</v>
      </c>
      <c r="D64" s="6" t="s">
        <v>26</v>
      </c>
      <c r="E64" s="8">
        <v>0.333333333333333</v>
      </c>
      <c r="F64" s="8">
        <v>0.416666666666667</v>
      </c>
      <c r="G64">
        <v>2</v>
      </c>
      <c r="H64">
        <v>0.8</v>
      </c>
      <c r="I64" s="30">
        <v>523</v>
      </c>
      <c r="J64">
        <f t="shared" si="4"/>
        <v>0.7374885472011065</v>
      </c>
      <c r="K64">
        <f t="shared" si="5"/>
        <v>0.36874427360055323</v>
      </c>
      <c r="L64" s="36">
        <f t="shared" si="2"/>
        <v>0.03072868946671277</v>
      </c>
    </row>
    <row r="65" spans="1:12" ht="18.75" thickBot="1" thickTop="1">
      <c r="A65" s="2">
        <f t="shared" si="6"/>
        <v>490</v>
      </c>
      <c r="B65" s="28">
        <v>41800</v>
      </c>
      <c r="C65" s="6">
        <v>125</v>
      </c>
      <c r="D65" s="6" t="s">
        <v>27</v>
      </c>
      <c r="E65" s="8">
        <v>0.333333333333333</v>
      </c>
      <c r="F65" s="8">
        <v>0.416666666666667</v>
      </c>
      <c r="G65">
        <v>2</v>
      </c>
      <c r="H65">
        <v>9.9</v>
      </c>
      <c r="I65" s="30">
        <v>460</v>
      </c>
      <c r="J65">
        <f t="shared" si="4"/>
        <v>0.6486514946701892</v>
      </c>
      <c r="K65">
        <f t="shared" si="5"/>
        <v>0.3243257473350946</v>
      </c>
      <c r="L65" s="36">
        <f t="shared" si="2"/>
        <v>0.027027145611257884</v>
      </c>
    </row>
    <row r="66" spans="1:12" ht="18.75" thickBot="1" thickTop="1">
      <c r="A66" s="2">
        <f t="shared" si="6"/>
        <v>491</v>
      </c>
      <c r="B66" s="28">
        <v>41800</v>
      </c>
      <c r="C66" s="6">
        <v>125</v>
      </c>
      <c r="D66" s="6" t="s">
        <v>28</v>
      </c>
      <c r="E66" s="8">
        <v>0.333333333333333</v>
      </c>
      <c r="F66" s="8">
        <v>0.416666666666667</v>
      </c>
      <c r="G66">
        <v>2</v>
      </c>
      <c r="H66">
        <v>857</v>
      </c>
      <c r="I66" s="30">
        <v>425</v>
      </c>
      <c r="J66">
        <f t="shared" si="4"/>
        <v>0.5992975765974575</v>
      </c>
      <c r="K66">
        <f t="shared" si="5"/>
        <v>0.29964878829872876</v>
      </c>
      <c r="L66" s="36">
        <f t="shared" si="2"/>
        <v>0.024970732358227398</v>
      </c>
    </row>
    <row r="67" spans="1:12" ht="18.75" thickBot="1" thickTop="1">
      <c r="A67" s="2">
        <f t="shared" si="6"/>
        <v>492</v>
      </c>
      <c r="B67" s="28">
        <v>41800</v>
      </c>
      <c r="C67" s="6">
        <v>125</v>
      </c>
      <c r="D67" s="6" t="s">
        <v>29</v>
      </c>
      <c r="E67" s="8">
        <v>0.333333333333333</v>
      </c>
      <c r="F67" s="8">
        <v>0.416666666666667</v>
      </c>
      <c r="G67">
        <v>2</v>
      </c>
      <c r="H67">
        <v>735</v>
      </c>
      <c r="I67" s="30">
        <v>433</v>
      </c>
      <c r="J67">
        <f t="shared" si="4"/>
        <v>0.6105784721569391</v>
      </c>
      <c r="K67">
        <f t="shared" si="5"/>
        <v>0.30528923607846953</v>
      </c>
      <c r="L67" s="36">
        <f t="shared" si="2"/>
        <v>0.025440769673205795</v>
      </c>
    </row>
    <row r="68" spans="1:12" ht="18.75" thickBot="1" thickTop="1">
      <c r="A68" s="2">
        <f t="shared" si="6"/>
        <v>493</v>
      </c>
      <c r="B68" s="28">
        <v>41800</v>
      </c>
      <c r="C68" s="6">
        <v>125</v>
      </c>
      <c r="D68" s="6" t="s">
        <v>30</v>
      </c>
      <c r="E68" s="8">
        <v>0.333333333333333</v>
      </c>
      <c r="F68" s="8">
        <v>0.416666666666667</v>
      </c>
      <c r="G68">
        <v>2</v>
      </c>
      <c r="H68">
        <v>285</v>
      </c>
      <c r="I68" s="30">
        <v>792</v>
      </c>
      <c r="J68">
        <f t="shared" si="4"/>
        <v>1.1168086603886738</v>
      </c>
      <c r="K68">
        <f t="shared" si="5"/>
        <v>0.5584043301943369</v>
      </c>
      <c r="L68" s="36">
        <f t="shared" si="2"/>
        <v>0.04653369418286141</v>
      </c>
    </row>
    <row r="69" spans="1:12" ht="18.75" thickBot="1" thickTop="1">
      <c r="A69" s="2">
        <f t="shared" si="6"/>
        <v>494</v>
      </c>
      <c r="B69" s="28">
        <v>41800</v>
      </c>
      <c r="C69" s="6">
        <v>125</v>
      </c>
      <c r="D69" s="6" t="s">
        <v>31</v>
      </c>
      <c r="E69" s="8">
        <v>0.333333333333333</v>
      </c>
      <c r="F69" s="8">
        <v>0.416666666666667</v>
      </c>
      <c r="G69">
        <v>2</v>
      </c>
      <c r="H69">
        <v>299</v>
      </c>
      <c r="I69" s="30">
        <v>881</v>
      </c>
      <c r="J69">
        <f t="shared" si="4"/>
        <v>1.242308623487906</v>
      </c>
      <c r="K69">
        <f t="shared" si="5"/>
        <v>0.621154311743953</v>
      </c>
      <c r="L69" s="36">
        <f t="shared" si="2"/>
        <v>0.05176285931199608</v>
      </c>
    </row>
    <row r="70" spans="1:12" ht="18.75" thickBot="1" thickTop="1">
      <c r="A70" s="2">
        <f t="shared" si="6"/>
        <v>495</v>
      </c>
      <c r="B70" s="28">
        <v>41800</v>
      </c>
      <c r="C70" s="6">
        <v>125</v>
      </c>
      <c r="D70" s="6" t="s">
        <v>32</v>
      </c>
      <c r="E70" s="8">
        <v>0.333333333333333</v>
      </c>
      <c r="F70" s="8">
        <v>0.416666666666667</v>
      </c>
      <c r="G70">
        <v>2</v>
      </c>
      <c r="H70">
        <v>7.7</v>
      </c>
      <c r="I70" s="30">
        <v>349</v>
      </c>
      <c r="J70">
        <f t="shared" si="4"/>
        <v>0.4921290687823827</v>
      </c>
      <c r="K70">
        <f t="shared" si="5"/>
        <v>0.24606453439119136</v>
      </c>
      <c r="L70" s="36">
        <f t="shared" si="2"/>
        <v>0.020505377865932612</v>
      </c>
    </row>
    <row r="71" spans="1:12" ht="18.75" thickBot="1" thickTop="1">
      <c r="A71" s="2">
        <f t="shared" si="6"/>
        <v>496</v>
      </c>
      <c r="B71" s="28">
        <v>41800</v>
      </c>
      <c r="C71" s="6">
        <v>125</v>
      </c>
      <c r="D71" s="6" t="s">
        <v>33</v>
      </c>
      <c r="E71" s="8">
        <v>0.333333333333333</v>
      </c>
      <c r="F71" s="8">
        <v>0.416666666666667</v>
      </c>
      <c r="G71">
        <v>2</v>
      </c>
      <c r="H71">
        <v>38</v>
      </c>
      <c r="I71" s="30">
        <v>836</v>
      </c>
      <c r="J71">
        <f t="shared" si="4"/>
        <v>1.1788535859658222</v>
      </c>
      <c r="K71">
        <f t="shared" si="5"/>
        <v>0.5894267929829111</v>
      </c>
      <c r="L71" s="36">
        <f t="shared" si="2"/>
        <v>0.04911889941524259</v>
      </c>
    </row>
    <row r="72" spans="1:12" ht="18.75" thickBot="1" thickTop="1">
      <c r="A72" s="2">
        <f t="shared" si="6"/>
        <v>497</v>
      </c>
      <c r="B72" s="28">
        <v>41800</v>
      </c>
      <c r="C72" s="6">
        <v>125</v>
      </c>
      <c r="D72" s="6" t="s">
        <v>34</v>
      </c>
      <c r="E72" s="8">
        <v>0.333333333333333</v>
      </c>
      <c r="F72" s="8">
        <v>0.416666666666667</v>
      </c>
      <c r="G72">
        <v>2</v>
      </c>
      <c r="H72">
        <v>295</v>
      </c>
      <c r="I72" s="30">
        <v>777</v>
      </c>
      <c r="J72">
        <f t="shared" si="4"/>
        <v>1.0956569812146457</v>
      </c>
      <c r="K72">
        <f t="shared" si="5"/>
        <v>0.5478284906073229</v>
      </c>
      <c r="L72" s="36">
        <f t="shared" si="2"/>
        <v>0.04565237421727691</v>
      </c>
    </row>
    <row r="73" spans="1:12" ht="18.75" thickBot="1" thickTop="1">
      <c r="A73" s="2">
        <f t="shared" si="6"/>
        <v>498</v>
      </c>
      <c r="B73" s="28">
        <v>41800</v>
      </c>
      <c r="C73" s="6">
        <v>125</v>
      </c>
      <c r="D73" s="6" t="s">
        <v>35</v>
      </c>
      <c r="E73" s="8">
        <v>0.333333333333333</v>
      </c>
      <c r="F73" s="8">
        <v>0.416666666666667</v>
      </c>
      <c r="G73">
        <v>2</v>
      </c>
      <c r="H73">
        <v>200</v>
      </c>
      <c r="I73" s="30">
        <v>773</v>
      </c>
      <c r="J73">
        <f t="shared" si="4"/>
        <v>1.0900165334349052</v>
      </c>
      <c r="K73">
        <f t="shared" si="5"/>
        <v>0.5450082667174526</v>
      </c>
      <c r="L73" s="36">
        <f t="shared" si="2"/>
        <v>0.045417355559787716</v>
      </c>
    </row>
    <row r="74" spans="1:12" ht="18.75" thickBot="1" thickTop="1">
      <c r="A74" s="2">
        <f t="shared" si="6"/>
        <v>499</v>
      </c>
      <c r="B74" s="28">
        <v>41800</v>
      </c>
      <c r="C74" s="6">
        <v>125</v>
      </c>
      <c r="D74" s="6" t="s">
        <v>36</v>
      </c>
      <c r="E74" s="8">
        <v>0.333333333333333</v>
      </c>
      <c r="F74" s="8">
        <v>0.416666666666667</v>
      </c>
      <c r="G74">
        <v>2</v>
      </c>
      <c r="H74">
        <v>18</v>
      </c>
      <c r="I74" s="30">
        <v>434</v>
      </c>
      <c r="J74">
        <f t="shared" si="4"/>
        <v>0.6119885841018743</v>
      </c>
      <c r="K74">
        <f t="shared" si="5"/>
        <v>0.30599429205093714</v>
      </c>
      <c r="L74" s="36">
        <f t="shared" si="2"/>
        <v>0.025499524337578097</v>
      </c>
    </row>
    <row r="75" ht="12.75" thickTop="1"/>
    <row r="76" ht="12.75" thickTop="1"/>
    <row r="77" ht="12.75" thickTop="1"/>
    <row r="78" ht="12.75" thickTop="1"/>
    <row r="79" ht="12.75" thickTop="1"/>
    <row r="80" ht="12.75" thickTop="1"/>
    <row r="81" ht="12.75" thickTop="1"/>
    <row r="82" ht="12.75" thickTop="1"/>
    <row r="83" ht="12.75" thickTop="1"/>
    <row r="84" ht="12.75" thickTop="1"/>
    <row r="85" ht="12.75" thickTop="1"/>
    <row r="86" ht="12.75" thickTop="1"/>
    <row r="87" ht="12.75" thickTop="1"/>
    <row r="88" ht="12.75" thickTop="1"/>
    <row r="89" ht="12.75" thickTop="1"/>
    <row r="90" ht="12.75" thickTop="1"/>
    <row r="91" ht="12.75" thickTop="1"/>
    <row r="92" ht="12.75" thickTop="1"/>
    <row r="93" ht="12.75" thickTop="1"/>
    <row r="94" ht="12.75" thickTop="1"/>
    <row r="95" ht="12.75" thickTop="1"/>
    <row r="96" ht="12.75" thickTop="1"/>
    <row r="97" ht="12.75" thickTop="1"/>
    <row r="98" ht="12.75" thickTop="1"/>
    <row r="99" ht="12.75" thickTop="1"/>
    <row r="100" ht="12.75" thickTop="1"/>
    <row r="101" ht="12.75" thickTop="1"/>
    <row r="102" ht="12.75" thickTop="1"/>
    <row r="103" ht="12.75" thickTop="1"/>
    <row r="104" ht="12.75" thickTop="1"/>
    <row r="105" ht="12.75" thickTop="1"/>
    <row r="106" ht="12.75" thickTop="1"/>
    <row r="107" ht="12.75" thickTop="1"/>
    <row r="108" ht="12.75" thickTop="1"/>
    <row r="109" ht="12.75" thickTop="1"/>
    <row r="110" ht="12.75" thickTop="1"/>
    <row r="111" ht="12.75" thickTop="1"/>
    <row r="112" ht="12.75" thickTop="1"/>
    <row r="113" ht="12.75" thickTop="1"/>
    <row r="114" ht="12.75" thickTop="1"/>
    <row r="115" ht="12.75" thickTop="1"/>
    <row r="116" ht="12.75" thickTop="1"/>
    <row r="117" ht="12.75" thickTop="1"/>
    <row r="118" ht="12.75" thickTop="1"/>
    <row r="119" ht="12.75" thickTop="1"/>
    <row r="120" ht="12.75" thickTop="1"/>
    <row r="121" ht="12.75" thickTop="1"/>
    <row r="122" ht="12.75" thickTop="1"/>
    <row r="123" ht="12.75" thickTop="1"/>
    <row r="124" ht="12.75" thickTop="1"/>
    <row r="125" ht="12.75" thickTop="1"/>
    <row r="126" ht="12.75" thickTop="1"/>
    <row r="127" ht="12.75" thickTop="1"/>
    <row r="128" ht="12.75" thickTop="1"/>
    <row r="129" ht="12.75" thickTop="1"/>
    <row r="130" ht="12.75" thickTop="1"/>
    <row r="131" ht="12.75" thickTop="1"/>
    <row r="132" ht="12.75" thickTop="1"/>
    <row r="133" ht="12.75" thickTop="1"/>
    <row r="134" ht="12.75" thickTop="1"/>
    <row r="135" ht="12.75" thickTop="1"/>
    <row r="136" ht="12.75" thickTop="1"/>
    <row r="137" ht="12.75" thickTop="1"/>
    <row r="138" ht="12.75" thickTop="1"/>
  </sheetData>
  <sheetProtection/>
  <printOptions/>
  <pageMargins left="0.75" right="0.75" top="1" bottom="1" header="0.5" footer="0.5"/>
  <pageSetup fitToHeight="1" fitToWidth="1" horizontalDpi="600" verticalDpi="600" orientation="portrait" scale="2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G13">
      <selection activeCell="K46" sqref="K46"/>
    </sheetView>
  </sheetViews>
  <sheetFormatPr defaultColWidth="11.421875" defaultRowHeight="12.75"/>
  <cols>
    <col min="8" max="8" width="20.140625" style="0" customWidth="1"/>
    <col min="11" max="11" width="19.140625" style="0" customWidth="1"/>
  </cols>
  <sheetData>
    <row r="1" spans="2:9" ht="18">
      <c r="B1" s="23" t="s">
        <v>2</v>
      </c>
      <c r="C1" s="15"/>
      <c r="D1" s="16"/>
      <c r="E1" s="11"/>
      <c r="F1" s="11"/>
      <c r="G1" s="14" t="s">
        <v>0</v>
      </c>
      <c r="H1" s="15" t="s">
        <v>1</v>
      </c>
      <c r="I1" s="16"/>
    </row>
    <row r="2" spans="2:9" ht="18">
      <c r="B2" s="24" t="s">
        <v>38</v>
      </c>
      <c r="C2" s="18">
        <v>0.25</v>
      </c>
      <c r="D2" s="19" t="s">
        <v>39</v>
      </c>
      <c r="E2" s="11"/>
      <c r="F2" s="11"/>
      <c r="G2" s="17">
        <v>5</v>
      </c>
      <c r="H2" s="18">
        <v>2010</v>
      </c>
      <c r="I2" s="19" t="s">
        <v>40</v>
      </c>
    </row>
    <row r="3" spans="2:9" ht="18">
      <c r="B3" s="25" t="s">
        <v>3</v>
      </c>
      <c r="C3" s="21">
        <v>15</v>
      </c>
      <c r="D3" s="22" t="s">
        <v>39</v>
      </c>
      <c r="E3" s="11"/>
      <c r="F3" s="11"/>
      <c r="G3" s="17">
        <v>25</v>
      </c>
      <c r="H3" s="18">
        <v>2011</v>
      </c>
      <c r="I3" s="19" t="s">
        <v>40</v>
      </c>
    </row>
    <row r="4" spans="2:9" ht="18">
      <c r="B4" s="11"/>
      <c r="C4" s="11"/>
      <c r="D4" s="11"/>
      <c r="E4" s="11"/>
      <c r="F4" s="11"/>
      <c r="G4" s="17">
        <v>45</v>
      </c>
      <c r="H4" s="18">
        <v>2016</v>
      </c>
      <c r="I4" s="19" t="s">
        <v>40</v>
      </c>
    </row>
    <row r="5" spans="2:9" ht="18">
      <c r="B5" s="11"/>
      <c r="C5" s="11"/>
      <c r="D5" s="11"/>
      <c r="E5" s="11"/>
      <c r="F5" s="11"/>
      <c r="G5" s="17">
        <v>75</v>
      </c>
      <c r="H5" s="18">
        <v>2024</v>
      </c>
      <c r="I5" s="19" t="s">
        <v>40</v>
      </c>
    </row>
    <row r="6" spans="2:9" ht="16.5">
      <c r="B6" s="11"/>
      <c r="C6" s="11"/>
      <c r="D6" s="11"/>
      <c r="E6" s="11"/>
      <c r="F6" s="11"/>
      <c r="G6" s="17">
        <v>100</v>
      </c>
      <c r="H6" s="18">
        <v>2034</v>
      </c>
      <c r="I6" s="19" t="s">
        <v>40</v>
      </c>
    </row>
    <row r="7" spans="2:9" ht="16.5">
      <c r="B7" s="11"/>
      <c r="C7" s="11"/>
      <c r="D7" s="11"/>
      <c r="E7" s="11"/>
      <c r="F7" s="11"/>
      <c r="G7" s="20">
        <v>125</v>
      </c>
      <c r="H7" s="21">
        <v>2050</v>
      </c>
      <c r="I7" s="22" t="s">
        <v>40</v>
      </c>
    </row>
    <row r="8" spans="2:9" ht="16.5">
      <c r="B8" s="11"/>
      <c r="C8" s="11"/>
      <c r="D8" s="11"/>
      <c r="E8" s="11"/>
      <c r="F8" s="11"/>
      <c r="G8" s="12"/>
      <c r="H8" s="11"/>
      <c r="I8" s="11"/>
    </row>
    <row r="9" spans="3:9" ht="16.5">
      <c r="C9" s="13"/>
      <c r="D9" s="11"/>
      <c r="E9" s="11"/>
      <c r="F9" s="11"/>
      <c r="G9" s="12"/>
      <c r="H9" s="11"/>
      <c r="I9" s="11"/>
    </row>
    <row r="10" spans="2:9" ht="16.5">
      <c r="B10" s="11"/>
      <c r="C10" s="11"/>
      <c r="D10" s="11"/>
      <c r="E10" s="11"/>
      <c r="F10" s="11"/>
      <c r="G10" s="12"/>
      <c r="H10" s="11"/>
      <c r="I10" s="11"/>
    </row>
    <row r="11" spans="2:9" ht="16.5">
      <c r="B11" s="11"/>
      <c r="C11" s="11"/>
      <c r="D11" s="11"/>
      <c r="E11" s="11"/>
      <c r="F11" s="11"/>
      <c r="G11" s="12"/>
      <c r="H11" s="11"/>
      <c r="I11" s="11"/>
    </row>
    <row r="12" spans="2:9" ht="16.5">
      <c r="B12" s="11"/>
      <c r="C12" s="11"/>
      <c r="D12" s="11"/>
      <c r="E12" s="11"/>
      <c r="F12" s="11"/>
      <c r="G12" s="12"/>
      <c r="H12" s="11"/>
      <c r="I12" s="11"/>
    </row>
    <row r="13" spans="2:9" ht="16.5">
      <c r="B13" s="11"/>
      <c r="C13" s="11"/>
      <c r="D13" s="11"/>
      <c r="E13" s="11"/>
      <c r="F13" s="11"/>
      <c r="G13" s="12"/>
      <c r="H13" s="11"/>
      <c r="I13" s="11"/>
    </row>
    <row r="14" spans="1:9" ht="16.5">
      <c r="A14" s="13" t="s">
        <v>41</v>
      </c>
      <c r="B14" s="11" t="s">
        <v>47</v>
      </c>
      <c r="C14" s="11"/>
      <c r="D14" s="11"/>
      <c r="E14" s="11"/>
      <c r="F14" s="11"/>
      <c r="G14" s="12"/>
      <c r="H14" s="11"/>
      <c r="I14" s="11"/>
    </row>
    <row r="15" spans="2:9" ht="18" thickBot="1">
      <c r="B15" s="11"/>
      <c r="C15" s="11"/>
      <c r="D15" s="11"/>
      <c r="E15" s="11"/>
      <c r="F15" s="11"/>
      <c r="G15" s="12"/>
      <c r="H15" s="11"/>
      <c r="I15" s="11"/>
    </row>
    <row r="16" spans="1:11" ht="18.75" thickBot="1" thickTop="1">
      <c r="A16" s="2" t="s">
        <v>5</v>
      </c>
      <c r="B16" s="2" t="s">
        <v>6</v>
      </c>
      <c r="C16" s="2" t="s">
        <v>0</v>
      </c>
      <c r="D16" s="2" t="s">
        <v>7</v>
      </c>
      <c r="E16" s="2" t="s">
        <v>8</v>
      </c>
      <c r="F16" s="2" t="s">
        <v>9</v>
      </c>
      <c r="G16" s="3" t="s">
        <v>10</v>
      </c>
      <c r="H16" s="3" t="s">
        <v>11</v>
      </c>
      <c r="I16" s="4" t="s">
        <v>12</v>
      </c>
      <c r="J16" s="27" t="s">
        <v>4</v>
      </c>
      <c r="K16" s="27" t="s">
        <v>4</v>
      </c>
    </row>
    <row r="17" spans="1:11" ht="19.5" thickBot="1" thickTop="1">
      <c r="A17" s="2"/>
      <c r="B17" s="2"/>
      <c r="C17" s="6"/>
      <c r="D17" s="6"/>
      <c r="E17" s="6"/>
      <c r="F17" s="6"/>
      <c r="G17" s="35" t="s">
        <v>58</v>
      </c>
      <c r="H17" s="35" t="s">
        <v>59</v>
      </c>
      <c r="J17" s="27" t="s">
        <v>43</v>
      </c>
      <c r="K17" s="27" t="s">
        <v>44</v>
      </c>
    </row>
    <row r="18" spans="1:9" ht="18.75" thickBot="1" thickTop="1">
      <c r="A18" s="29">
        <v>501</v>
      </c>
      <c r="B18" s="28">
        <v>41801</v>
      </c>
      <c r="C18" s="29">
        <v>125</v>
      </c>
      <c r="D18" s="6" t="s">
        <v>13</v>
      </c>
      <c r="E18" s="8"/>
      <c r="F18" s="8"/>
      <c r="G18">
        <v>2</v>
      </c>
      <c r="I18" s="31">
        <v>272733</v>
      </c>
    </row>
    <row r="19" spans="1:7" ht="18.75" thickBot="1" thickTop="1">
      <c r="A19" s="2"/>
      <c r="B19" s="2"/>
      <c r="C19" s="6"/>
      <c r="D19" s="6"/>
      <c r="E19" s="6"/>
      <c r="F19" s="6"/>
      <c r="G19" s="7"/>
    </row>
    <row r="20" spans="1:11" ht="18.75" thickBot="1" thickTop="1">
      <c r="A20" s="2">
        <f>A18+1</f>
        <v>502</v>
      </c>
      <c r="B20" s="28">
        <v>41801</v>
      </c>
      <c r="C20" s="29">
        <v>125</v>
      </c>
      <c r="D20" s="6" t="s">
        <v>14</v>
      </c>
      <c r="E20" s="8"/>
      <c r="F20" s="8"/>
      <c r="G20">
        <v>2</v>
      </c>
      <c r="H20">
        <v>445</v>
      </c>
      <c r="I20" s="31">
        <v>1196</v>
      </c>
      <c r="J20">
        <f>((I20/$C$3)/(($I$18/$C$2)/$H$7)*12.011*1.06)</f>
        <v>1.9075728513478996</v>
      </c>
      <c r="K20">
        <f>J20/2</f>
        <v>0.9537864256739498</v>
      </c>
    </row>
    <row r="21" spans="1:11" ht="18.75" thickBot="1" thickTop="1">
      <c r="A21" s="2">
        <f>A20+1</f>
        <v>503</v>
      </c>
      <c r="B21" s="28">
        <v>41801</v>
      </c>
      <c r="C21" s="29">
        <v>125</v>
      </c>
      <c r="D21" s="6" t="s">
        <v>15</v>
      </c>
      <c r="E21" s="8"/>
      <c r="F21" s="8"/>
      <c r="G21">
        <v>2</v>
      </c>
      <c r="H21">
        <v>1532</v>
      </c>
      <c r="I21" s="31">
        <v>596</v>
      </c>
      <c r="J21">
        <f aca="true" t="shared" si="0" ref="J21:J43">((I21/$C$3)/(($I$18/$C$2)/$H$7)*12.011*1.06)</f>
        <v>0.9505965045178495</v>
      </c>
      <c r="K21">
        <f aca="true" t="shared" si="1" ref="K21:K43">J21/2</f>
        <v>0.47529825225892475</v>
      </c>
    </row>
    <row r="22" spans="1:11" ht="18.75" thickBot="1" thickTop="1">
      <c r="A22" s="2">
        <f>A21+1</f>
        <v>504</v>
      </c>
      <c r="B22" s="28">
        <v>41801</v>
      </c>
      <c r="C22" s="29">
        <v>125</v>
      </c>
      <c r="D22" s="6" t="s">
        <v>16</v>
      </c>
      <c r="E22" s="8"/>
      <c r="F22" s="8"/>
      <c r="G22">
        <v>2</v>
      </c>
      <c r="H22">
        <v>42</v>
      </c>
      <c r="I22" s="31">
        <v>578</v>
      </c>
      <c r="J22">
        <f t="shared" si="0"/>
        <v>0.9218872141129482</v>
      </c>
      <c r="K22">
        <f t="shared" si="1"/>
        <v>0.4609436070564741</v>
      </c>
    </row>
    <row r="23" spans="1:11" ht="18.75" thickBot="1" thickTop="1">
      <c r="A23" s="2">
        <f>A22+1</f>
        <v>505</v>
      </c>
      <c r="B23" s="28">
        <v>41801</v>
      </c>
      <c r="C23" s="29">
        <v>125</v>
      </c>
      <c r="D23" s="6" t="s">
        <v>17</v>
      </c>
      <c r="E23" s="8"/>
      <c r="F23" s="8"/>
      <c r="G23">
        <v>2</v>
      </c>
      <c r="H23">
        <v>520</v>
      </c>
      <c r="I23" s="31">
        <v>1213</v>
      </c>
      <c r="J23">
        <f t="shared" si="0"/>
        <v>1.9346871811747508</v>
      </c>
      <c r="K23">
        <f t="shared" si="1"/>
        <v>0.9673435905873754</v>
      </c>
    </row>
    <row r="24" spans="1:11" ht="18.75" thickBot="1" thickTop="1">
      <c r="A24" s="2">
        <f aca="true" t="shared" si="2" ref="A24:A43">A23+1</f>
        <v>506</v>
      </c>
      <c r="B24" s="28">
        <v>41801</v>
      </c>
      <c r="C24" s="29">
        <v>125</v>
      </c>
      <c r="D24" s="6" t="s">
        <v>18</v>
      </c>
      <c r="E24" s="8"/>
      <c r="F24" s="8"/>
      <c r="G24">
        <v>2</v>
      </c>
      <c r="H24">
        <v>960</v>
      </c>
      <c r="I24" s="31">
        <v>996</v>
      </c>
      <c r="J24">
        <f t="shared" si="0"/>
        <v>1.5885807357378832</v>
      </c>
      <c r="K24">
        <f t="shared" si="1"/>
        <v>0.7942903678689416</v>
      </c>
    </row>
    <row r="25" spans="1:11" ht="18.75" thickBot="1" thickTop="1">
      <c r="A25" s="2">
        <f t="shared" si="2"/>
        <v>507</v>
      </c>
      <c r="B25" s="28">
        <v>41801</v>
      </c>
      <c r="C25" s="29">
        <v>125</v>
      </c>
      <c r="D25" s="6" t="s">
        <v>19</v>
      </c>
      <c r="E25" s="8"/>
      <c r="F25" s="8"/>
      <c r="G25">
        <v>2</v>
      </c>
      <c r="H25">
        <v>120</v>
      </c>
      <c r="I25" s="31">
        <v>1105</v>
      </c>
      <c r="J25">
        <f t="shared" si="0"/>
        <v>1.7624314387453421</v>
      </c>
      <c r="K25">
        <f t="shared" si="1"/>
        <v>0.8812157193726711</v>
      </c>
    </row>
    <row r="26" spans="1:11" ht="18.75" thickBot="1" thickTop="1">
      <c r="A26" s="2">
        <f t="shared" si="2"/>
        <v>508</v>
      </c>
      <c r="B26" s="28">
        <v>41801</v>
      </c>
      <c r="C26" s="29">
        <v>125</v>
      </c>
      <c r="D26" s="6" t="s">
        <v>20</v>
      </c>
      <c r="E26" s="8"/>
      <c r="F26" s="8"/>
      <c r="G26">
        <v>2</v>
      </c>
      <c r="H26">
        <v>880</v>
      </c>
      <c r="I26" s="31">
        <v>829</v>
      </c>
      <c r="J26">
        <f t="shared" si="0"/>
        <v>1.322222319203519</v>
      </c>
      <c r="K26">
        <f t="shared" si="1"/>
        <v>0.6611111596017595</v>
      </c>
    </row>
    <row r="27" spans="1:11" ht="18.75" thickBot="1" thickTop="1">
      <c r="A27" s="2">
        <f t="shared" si="2"/>
        <v>509</v>
      </c>
      <c r="B27" s="28">
        <v>41801</v>
      </c>
      <c r="C27" s="29">
        <v>125</v>
      </c>
      <c r="D27" s="6" t="s">
        <v>21</v>
      </c>
      <c r="E27" s="8"/>
      <c r="F27" s="8"/>
      <c r="G27">
        <v>2</v>
      </c>
      <c r="H27">
        <v>275</v>
      </c>
      <c r="I27" s="31">
        <v>1212</v>
      </c>
      <c r="J27">
        <f t="shared" si="0"/>
        <v>1.933092220596701</v>
      </c>
      <c r="K27">
        <f t="shared" si="1"/>
        <v>0.9665461102983505</v>
      </c>
    </row>
    <row r="28" spans="1:11" ht="18.75" thickBot="1" thickTop="1">
      <c r="A28" s="2">
        <f t="shared" si="2"/>
        <v>510</v>
      </c>
      <c r="B28" s="28">
        <v>41801</v>
      </c>
      <c r="C28" s="29">
        <v>125</v>
      </c>
      <c r="D28" s="6" t="s">
        <v>22</v>
      </c>
      <c r="E28" s="8"/>
      <c r="F28" s="8"/>
      <c r="G28">
        <v>2</v>
      </c>
      <c r="H28">
        <v>128</v>
      </c>
      <c r="I28" s="31">
        <v>918</v>
      </c>
      <c r="J28">
        <f t="shared" si="0"/>
        <v>1.4641738106499764</v>
      </c>
      <c r="K28">
        <f t="shared" si="1"/>
        <v>0.7320869053249882</v>
      </c>
    </row>
    <row r="29" spans="1:11" ht="18.75" thickBot="1" thickTop="1">
      <c r="A29" s="2">
        <f t="shared" si="2"/>
        <v>511</v>
      </c>
      <c r="B29" s="28">
        <v>41801</v>
      </c>
      <c r="C29" s="29">
        <v>125</v>
      </c>
      <c r="D29" s="6" t="s">
        <v>23</v>
      </c>
      <c r="E29" s="8"/>
      <c r="F29" s="8"/>
      <c r="G29">
        <v>2</v>
      </c>
      <c r="H29">
        <v>22</v>
      </c>
      <c r="I29" s="31">
        <v>541</v>
      </c>
      <c r="J29">
        <f t="shared" si="0"/>
        <v>0.8628736727250951</v>
      </c>
      <c r="K29">
        <f t="shared" si="1"/>
        <v>0.43143683636254754</v>
      </c>
    </row>
    <row r="30" spans="1:11" ht="18.75" thickBot="1" thickTop="1">
      <c r="A30" s="2">
        <f t="shared" si="2"/>
        <v>512</v>
      </c>
      <c r="B30" s="28">
        <v>41801</v>
      </c>
      <c r="C30" s="29">
        <v>125</v>
      </c>
      <c r="D30" s="6" t="s">
        <v>24</v>
      </c>
      <c r="E30" s="8"/>
      <c r="F30" s="8"/>
      <c r="G30">
        <v>2</v>
      </c>
      <c r="H30">
        <v>233</v>
      </c>
      <c r="I30" s="31">
        <v>1496</v>
      </c>
      <c r="J30">
        <f t="shared" si="0"/>
        <v>2.3860610247629244</v>
      </c>
      <c r="K30">
        <f t="shared" si="1"/>
        <v>1.1930305123814622</v>
      </c>
    </row>
    <row r="31" spans="1:11" ht="18.75" thickBot="1" thickTop="1">
      <c r="A31" s="2">
        <f t="shared" si="2"/>
        <v>513</v>
      </c>
      <c r="B31" s="28">
        <v>41801</v>
      </c>
      <c r="C31" s="29">
        <v>125</v>
      </c>
      <c r="D31" s="6" t="s">
        <v>25</v>
      </c>
      <c r="E31" s="8"/>
      <c r="F31" s="8"/>
      <c r="G31">
        <v>2</v>
      </c>
      <c r="H31">
        <v>860</v>
      </c>
      <c r="I31" s="31">
        <v>603</v>
      </c>
      <c r="J31">
        <f t="shared" si="0"/>
        <v>0.9617612285642002</v>
      </c>
      <c r="K31">
        <f t="shared" si="1"/>
        <v>0.4808806142821001</v>
      </c>
    </row>
    <row r="32" spans="1:11" ht="18.75" thickBot="1" thickTop="1">
      <c r="A32" s="2">
        <f t="shared" si="2"/>
        <v>514</v>
      </c>
      <c r="B32" s="28">
        <v>41801</v>
      </c>
      <c r="C32" s="29">
        <v>125</v>
      </c>
      <c r="D32" s="6" t="s">
        <v>26</v>
      </c>
      <c r="E32" s="8"/>
      <c r="F32" s="8"/>
      <c r="G32">
        <v>2</v>
      </c>
      <c r="H32">
        <v>65</v>
      </c>
      <c r="I32" s="31">
        <v>829</v>
      </c>
      <c r="J32">
        <f t="shared" si="0"/>
        <v>1.322222319203519</v>
      </c>
      <c r="K32">
        <f t="shared" si="1"/>
        <v>0.6611111596017595</v>
      </c>
    </row>
    <row r="33" spans="1:11" ht="18.75" thickBot="1" thickTop="1">
      <c r="A33" s="2">
        <f t="shared" si="2"/>
        <v>515</v>
      </c>
      <c r="B33" s="28">
        <v>41801</v>
      </c>
      <c r="C33" s="29">
        <v>125</v>
      </c>
      <c r="D33" s="6" t="s">
        <v>27</v>
      </c>
      <c r="E33" s="8"/>
      <c r="F33" s="8"/>
      <c r="G33">
        <v>2</v>
      </c>
      <c r="H33">
        <v>740</v>
      </c>
      <c r="I33" s="31">
        <v>617</v>
      </c>
      <c r="J33">
        <f t="shared" si="0"/>
        <v>0.9840906766569014</v>
      </c>
      <c r="K33">
        <f t="shared" si="1"/>
        <v>0.4920453383284507</v>
      </c>
    </row>
    <row r="34" spans="1:11" ht="18.75" thickBot="1" thickTop="1">
      <c r="A34" s="2">
        <f t="shared" si="2"/>
        <v>516</v>
      </c>
      <c r="B34" s="28">
        <v>41801</v>
      </c>
      <c r="C34" s="29">
        <v>125</v>
      </c>
      <c r="D34" s="6" t="s">
        <v>28</v>
      </c>
      <c r="E34" s="8"/>
      <c r="F34" s="8"/>
      <c r="G34">
        <v>2</v>
      </c>
      <c r="H34">
        <v>1390</v>
      </c>
      <c r="I34" s="31">
        <v>438</v>
      </c>
      <c r="J34">
        <f t="shared" si="0"/>
        <v>0.6985927331859365</v>
      </c>
      <c r="K34">
        <f t="shared" si="1"/>
        <v>0.34929636659296825</v>
      </c>
    </row>
    <row r="35" spans="1:11" ht="18.75" thickBot="1" thickTop="1">
      <c r="A35" s="2">
        <f t="shared" si="2"/>
        <v>517</v>
      </c>
      <c r="B35" s="28">
        <v>41801</v>
      </c>
      <c r="C35" s="29">
        <v>125</v>
      </c>
      <c r="D35" s="6" t="s">
        <v>29</v>
      </c>
      <c r="E35" s="8"/>
      <c r="F35" s="8"/>
      <c r="G35">
        <v>2</v>
      </c>
      <c r="H35">
        <v>125</v>
      </c>
      <c r="I35" s="31">
        <v>1455</v>
      </c>
      <c r="J35">
        <f t="shared" si="0"/>
        <v>2.320667641062871</v>
      </c>
      <c r="K35">
        <f t="shared" si="1"/>
        <v>1.1603338205314355</v>
      </c>
    </row>
    <row r="36" spans="1:11" ht="18.75" thickBot="1" thickTop="1">
      <c r="A36" s="2">
        <f t="shared" si="2"/>
        <v>518</v>
      </c>
      <c r="B36" s="28">
        <v>41801</v>
      </c>
      <c r="C36" s="29">
        <v>125</v>
      </c>
      <c r="D36" s="6" t="s">
        <v>30</v>
      </c>
      <c r="E36" s="8"/>
      <c r="F36" s="8"/>
      <c r="G36">
        <v>2</v>
      </c>
      <c r="H36">
        <v>245</v>
      </c>
      <c r="I36" s="31">
        <v>1382</v>
      </c>
      <c r="J36">
        <f t="shared" si="0"/>
        <v>2.2042355188652154</v>
      </c>
      <c r="K36">
        <f t="shared" si="1"/>
        <v>1.1021177594326077</v>
      </c>
    </row>
    <row r="37" spans="1:11" ht="18.75" thickBot="1" thickTop="1">
      <c r="A37" s="2">
        <f t="shared" si="2"/>
        <v>519</v>
      </c>
      <c r="B37" s="28">
        <v>41801</v>
      </c>
      <c r="C37" s="29">
        <v>125</v>
      </c>
      <c r="D37" s="6" t="s">
        <v>31</v>
      </c>
      <c r="E37" s="8"/>
      <c r="F37" s="8"/>
      <c r="G37">
        <v>2</v>
      </c>
      <c r="H37">
        <v>420</v>
      </c>
      <c r="I37" s="31">
        <v>939</v>
      </c>
      <c r="J37">
        <f t="shared" si="0"/>
        <v>1.4976679827890282</v>
      </c>
      <c r="K37">
        <f t="shared" si="1"/>
        <v>0.7488339913945141</v>
      </c>
    </row>
    <row r="38" spans="1:11" ht="18.75" thickBot="1" thickTop="1">
      <c r="A38" s="2">
        <f t="shared" si="2"/>
        <v>520</v>
      </c>
      <c r="B38" s="28">
        <v>41801</v>
      </c>
      <c r="C38" s="29">
        <v>125</v>
      </c>
      <c r="D38" s="6" t="s">
        <v>32</v>
      </c>
      <c r="E38" s="8"/>
      <c r="F38" s="8"/>
      <c r="G38">
        <v>2</v>
      </c>
      <c r="H38">
        <v>11.7</v>
      </c>
      <c r="I38">
        <v>453</v>
      </c>
      <c r="J38">
        <f t="shared" si="0"/>
        <v>0.7225171418566877</v>
      </c>
      <c r="K38">
        <f t="shared" si="1"/>
        <v>0.36125857092834385</v>
      </c>
    </row>
    <row r="39" spans="1:11" ht="18.75" thickBot="1" thickTop="1">
      <c r="A39" s="2">
        <f t="shared" si="2"/>
        <v>521</v>
      </c>
      <c r="B39" s="28">
        <v>41801</v>
      </c>
      <c r="C39" s="29">
        <v>125</v>
      </c>
      <c r="D39" s="6" t="s">
        <v>33</v>
      </c>
      <c r="E39" s="8"/>
      <c r="F39" s="8"/>
      <c r="G39">
        <v>2</v>
      </c>
      <c r="H39">
        <v>126</v>
      </c>
      <c r="I39">
        <v>1347</v>
      </c>
      <c r="J39">
        <f t="shared" si="0"/>
        <v>2.1484118986334617</v>
      </c>
      <c r="K39">
        <f t="shared" si="1"/>
        <v>1.0742059493167309</v>
      </c>
    </row>
    <row r="40" spans="1:11" ht="18.75" thickBot="1" thickTop="1">
      <c r="A40" s="2">
        <f t="shared" si="2"/>
        <v>522</v>
      </c>
      <c r="B40" s="28">
        <v>41801</v>
      </c>
      <c r="C40" s="29">
        <v>125</v>
      </c>
      <c r="D40" s="6" t="s">
        <v>34</v>
      </c>
      <c r="E40" s="8"/>
      <c r="F40" s="8"/>
      <c r="G40">
        <v>2</v>
      </c>
      <c r="H40">
        <v>390</v>
      </c>
      <c r="I40">
        <v>1027</v>
      </c>
      <c r="J40">
        <f t="shared" si="0"/>
        <v>1.6380245136574354</v>
      </c>
      <c r="K40">
        <f t="shared" si="1"/>
        <v>0.8190122568287177</v>
      </c>
    </row>
    <row r="41" spans="1:11" ht="18.75" thickBot="1" thickTop="1">
      <c r="A41" s="2">
        <f t="shared" si="2"/>
        <v>523</v>
      </c>
      <c r="B41" s="28">
        <v>41801</v>
      </c>
      <c r="C41" s="29">
        <v>125</v>
      </c>
      <c r="D41" s="6" t="s">
        <v>35</v>
      </c>
      <c r="E41" s="8"/>
      <c r="F41" s="8"/>
      <c r="G41">
        <v>2</v>
      </c>
      <c r="H41">
        <v>61</v>
      </c>
      <c r="I41">
        <v>983</v>
      </c>
      <c r="J41">
        <f t="shared" si="0"/>
        <v>1.5678462482232318</v>
      </c>
      <c r="K41">
        <f t="shared" si="1"/>
        <v>0.7839231241116159</v>
      </c>
    </row>
    <row r="42" spans="1:11" ht="18.75" thickBot="1" thickTop="1">
      <c r="A42" s="2">
        <f t="shared" si="2"/>
        <v>524</v>
      </c>
      <c r="B42" s="28">
        <v>41801</v>
      </c>
      <c r="C42" s="29">
        <v>125</v>
      </c>
      <c r="D42" s="6" t="s">
        <v>36</v>
      </c>
      <c r="E42" s="8"/>
      <c r="F42" s="8"/>
      <c r="G42">
        <v>2</v>
      </c>
      <c r="H42">
        <v>212</v>
      </c>
      <c r="I42">
        <v>1293</v>
      </c>
      <c r="J42">
        <f t="shared" si="0"/>
        <v>2.062284027418758</v>
      </c>
      <c r="K42">
        <f t="shared" si="1"/>
        <v>1.031142013709379</v>
      </c>
    </row>
    <row r="43" spans="1:11" ht="18.75" thickBot="1" thickTop="1">
      <c r="A43" s="2">
        <f t="shared" si="2"/>
        <v>525</v>
      </c>
      <c r="B43" s="28">
        <v>41801</v>
      </c>
      <c r="C43" s="29">
        <v>125</v>
      </c>
      <c r="D43" s="6" t="s">
        <v>37</v>
      </c>
      <c r="E43" s="8"/>
      <c r="F43" s="8"/>
      <c r="G43">
        <v>2</v>
      </c>
      <c r="H43">
        <v>47</v>
      </c>
      <c r="I43">
        <v>801</v>
      </c>
      <c r="J43">
        <f t="shared" si="0"/>
        <v>1.2775634230181165</v>
      </c>
      <c r="K43">
        <f t="shared" si="1"/>
        <v>0.6387817115090583</v>
      </c>
    </row>
    <row r="44" ht="12.75" thickTop="1"/>
  </sheetData>
  <printOptions/>
  <pageMargins left="0.75" right="0.75" top="1" bottom="1" header="0.5" footer="0.5"/>
  <pageSetup orientation="portrait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5"/>
  <sheetViews>
    <sheetView workbookViewId="0" topLeftCell="G52">
      <selection activeCell="N48" sqref="N48"/>
    </sheetView>
  </sheetViews>
  <sheetFormatPr defaultColWidth="11.421875" defaultRowHeight="12.75"/>
  <cols>
    <col min="8" max="8" width="23.00390625" style="0" bestFit="1" customWidth="1"/>
    <col min="11" max="11" width="18.421875" style="0" customWidth="1"/>
  </cols>
  <sheetData>
    <row r="1" spans="2:9" ht="18">
      <c r="B1" s="23" t="s">
        <v>2</v>
      </c>
      <c r="C1" s="15"/>
      <c r="D1" s="16"/>
      <c r="E1" s="11"/>
      <c r="F1" s="11"/>
      <c r="G1" s="14" t="s">
        <v>0</v>
      </c>
      <c r="H1" s="15" t="s">
        <v>1</v>
      </c>
      <c r="I1" s="16"/>
    </row>
    <row r="2" spans="2:9" ht="18">
      <c r="B2" s="24" t="s">
        <v>38</v>
      </c>
      <c r="C2" s="18">
        <v>0.25</v>
      </c>
      <c r="D2" s="19" t="s">
        <v>39</v>
      </c>
      <c r="E2" s="11"/>
      <c r="F2" s="11"/>
      <c r="G2" s="17">
        <v>5</v>
      </c>
      <c r="H2" s="18">
        <v>2010</v>
      </c>
      <c r="I2" s="19" t="s">
        <v>40</v>
      </c>
    </row>
    <row r="3" spans="2:9" ht="18">
      <c r="B3" s="25" t="s">
        <v>3</v>
      </c>
      <c r="C3" s="21">
        <v>15</v>
      </c>
      <c r="D3" s="22" t="s">
        <v>39</v>
      </c>
      <c r="E3" s="11"/>
      <c r="F3" s="11"/>
      <c r="G3" s="17">
        <v>25</v>
      </c>
      <c r="H3" s="18">
        <v>2011</v>
      </c>
      <c r="I3" s="19" t="s">
        <v>40</v>
      </c>
    </row>
    <row r="4" spans="2:9" ht="18">
      <c r="B4" s="11"/>
      <c r="C4" s="11"/>
      <c r="D4" s="11"/>
      <c r="E4" s="11"/>
      <c r="F4" s="11"/>
      <c r="G4" s="17">
        <v>45</v>
      </c>
      <c r="H4" s="18">
        <v>2016</v>
      </c>
      <c r="I4" s="19" t="s">
        <v>40</v>
      </c>
    </row>
    <row r="5" spans="2:9" ht="18">
      <c r="B5" s="11"/>
      <c r="C5" s="11"/>
      <c r="D5" s="11"/>
      <c r="E5" s="11"/>
      <c r="F5" s="11"/>
      <c r="G5" s="17">
        <v>75</v>
      </c>
      <c r="H5" s="18">
        <v>2024</v>
      </c>
      <c r="I5" s="19" t="s">
        <v>40</v>
      </c>
    </row>
    <row r="6" spans="2:9" ht="16.5">
      <c r="B6" s="11"/>
      <c r="C6" s="11"/>
      <c r="D6" s="11"/>
      <c r="E6" s="11"/>
      <c r="F6" s="11"/>
      <c r="G6" s="17">
        <v>100</v>
      </c>
      <c r="H6" s="18">
        <v>2034</v>
      </c>
      <c r="I6" s="19" t="s">
        <v>40</v>
      </c>
    </row>
    <row r="7" spans="2:9" ht="16.5">
      <c r="B7" s="11"/>
      <c r="C7" s="11"/>
      <c r="D7" s="11"/>
      <c r="E7" s="11"/>
      <c r="F7" s="11"/>
      <c r="G7" s="20">
        <v>125</v>
      </c>
      <c r="H7" s="21">
        <v>2050</v>
      </c>
      <c r="I7" s="22" t="s">
        <v>40</v>
      </c>
    </row>
    <row r="8" spans="2:9" ht="16.5">
      <c r="B8" s="11"/>
      <c r="C8" s="11"/>
      <c r="D8" s="11"/>
      <c r="E8" s="11"/>
      <c r="F8" s="11"/>
      <c r="G8" s="12"/>
      <c r="H8" s="11"/>
      <c r="I8" s="11"/>
    </row>
    <row r="9" spans="3:9" ht="16.5">
      <c r="C9" s="13"/>
      <c r="D9" s="11"/>
      <c r="E9" s="11"/>
      <c r="F9" s="11"/>
      <c r="G9" s="12"/>
      <c r="H9" s="11"/>
      <c r="I9" s="11"/>
    </row>
    <row r="10" spans="2:9" ht="16.5">
      <c r="B10" s="11"/>
      <c r="C10" s="11"/>
      <c r="D10" s="11"/>
      <c r="E10" s="11"/>
      <c r="F10" s="11"/>
      <c r="G10" s="12"/>
      <c r="H10" s="11"/>
      <c r="I10" s="11"/>
    </row>
    <row r="11" spans="2:9" ht="16.5">
      <c r="B11" s="11"/>
      <c r="C11" s="11"/>
      <c r="D11" s="11"/>
      <c r="E11" s="11"/>
      <c r="F11" s="11"/>
      <c r="G11" s="12"/>
      <c r="H11" s="11"/>
      <c r="I11" s="11"/>
    </row>
    <row r="12" spans="2:9" ht="16.5">
      <c r="B12" s="11"/>
      <c r="C12" s="11"/>
      <c r="D12" s="11"/>
      <c r="E12" s="11"/>
      <c r="F12" s="11"/>
      <c r="G12" s="12"/>
      <c r="H12" s="11"/>
      <c r="I12" s="11"/>
    </row>
    <row r="13" spans="2:9" ht="16.5">
      <c r="B13" s="11"/>
      <c r="C13" s="11"/>
      <c r="D13" s="11"/>
      <c r="E13" s="11"/>
      <c r="F13" s="11"/>
      <c r="G13" s="12"/>
      <c r="H13" s="11"/>
      <c r="I13" s="11"/>
    </row>
    <row r="14" spans="1:9" ht="16.5">
      <c r="A14" s="13" t="s">
        <v>41</v>
      </c>
      <c r="B14" s="11" t="s">
        <v>47</v>
      </c>
      <c r="C14" s="11"/>
      <c r="D14" s="11"/>
      <c r="E14" s="11"/>
      <c r="F14" s="11"/>
      <c r="G14" s="12"/>
      <c r="H14" s="11"/>
      <c r="I14" s="11"/>
    </row>
    <row r="15" spans="2:9" ht="18" thickBot="1">
      <c r="B15" s="11"/>
      <c r="C15" s="11"/>
      <c r="D15" s="11"/>
      <c r="E15" s="11"/>
      <c r="F15" s="11"/>
      <c r="G15" s="12"/>
      <c r="H15" s="11"/>
      <c r="I15" s="11"/>
    </row>
    <row r="16" spans="1:11" ht="18.75" thickBot="1" thickTop="1">
      <c r="A16" s="2" t="s">
        <v>5</v>
      </c>
      <c r="B16" s="2" t="s">
        <v>6</v>
      </c>
      <c r="C16" s="2" t="s">
        <v>0</v>
      </c>
      <c r="D16" s="2" t="s">
        <v>7</v>
      </c>
      <c r="E16" s="2" t="s">
        <v>8</v>
      </c>
      <c r="F16" s="2" t="s">
        <v>9</v>
      </c>
      <c r="G16" s="35" t="s">
        <v>10</v>
      </c>
      <c r="H16" s="35" t="s">
        <v>11</v>
      </c>
      <c r="I16" s="34" t="s">
        <v>12</v>
      </c>
      <c r="J16" s="27" t="s">
        <v>4</v>
      </c>
      <c r="K16" s="27" t="s">
        <v>4</v>
      </c>
    </row>
    <row r="17" spans="1:11" ht="19.5" thickBot="1" thickTop="1">
      <c r="A17" s="2"/>
      <c r="B17" s="2"/>
      <c r="C17" s="6"/>
      <c r="D17" s="6"/>
      <c r="E17" s="6"/>
      <c r="F17" s="6"/>
      <c r="G17" s="35" t="s">
        <v>58</v>
      </c>
      <c r="H17" s="35" t="s">
        <v>59</v>
      </c>
      <c r="J17" s="27" t="s">
        <v>43</v>
      </c>
      <c r="K17" s="27" t="s">
        <v>44</v>
      </c>
    </row>
    <row r="18" spans="1:9" ht="18.75" thickBot="1" thickTop="1">
      <c r="A18" s="2">
        <v>526</v>
      </c>
      <c r="B18" s="28">
        <v>41802</v>
      </c>
      <c r="C18" s="29">
        <v>5</v>
      </c>
      <c r="D18" s="6" t="s">
        <v>13</v>
      </c>
      <c r="E18" s="8"/>
      <c r="F18" s="8"/>
      <c r="G18">
        <v>2</v>
      </c>
      <c r="I18">
        <v>351554</v>
      </c>
    </row>
    <row r="19" spans="1:7" ht="18.75" thickBot="1" thickTop="1">
      <c r="A19" s="2"/>
      <c r="B19" s="2"/>
      <c r="C19" s="6"/>
      <c r="D19" s="6"/>
      <c r="E19" s="6"/>
      <c r="F19" s="6"/>
      <c r="G19" s="7"/>
    </row>
    <row r="20" spans="1:11" ht="18.75" thickBot="1" thickTop="1">
      <c r="A20" s="2">
        <f>A18+1</f>
        <v>527</v>
      </c>
      <c r="B20" s="28">
        <v>41802</v>
      </c>
      <c r="C20" s="29">
        <v>5</v>
      </c>
      <c r="D20" s="6" t="s">
        <v>14</v>
      </c>
      <c r="E20" s="8"/>
      <c r="F20" s="8"/>
      <c r="G20">
        <v>2</v>
      </c>
      <c r="H20">
        <v>445</v>
      </c>
      <c r="I20">
        <v>451</v>
      </c>
      <c r="J20" s="1">
        <f>((I20/$C$3)/(($I$18/$C$2)/$H$2)*12.011*1.06)</f>
        <v>0.5471599956478949</v>
      </c>
      <c r="K20">
        <f>J20/2</f>
        <v>0.27357999782394743</v>
      </c>
    </row>
    <row r="21" spans="1:11" ht="18.75" thickBot="1" thickTop="1">
      <c r="A21" s="2">
        <f>A20+1</f>
        <v>528</v>
      </c>
      <c r="B21" s="28">
        <v>41802</v>
      </c>
      <c r="C21" s="29">
        <v>5</v>
      </c>
      <c r="D21" s="6" t="s">
        <v>15</v>
      </c>
      <c r="E21" s="8"/>
      <c r="F21" s="8"/>
      <c r="G21">
        <v>2</v>
      </c>
      <c r="H21">
        <v>1532</v>
      </c>
      <c r="I21">
        <v>585</v>
      </c>
      <c r="J21" s="1">
        <f aca="true" t="shared" si="0" ref="J21:J43">((I21/$C$3)/(($I$18/$C$2)/$H$2)*12.011*1.06)</f>
        <v>0.7097308147539212</v>
      </c>
      <c r="K21">
        <f aca="true" t="shared" si="1" ref="K21:K43">J21/2</f>
        <v>0.3548654073769606</v>
      </c>
    </row>
    <row r="22" spans="1:11" ht="18.75" thickBot="1" thickTop="1">
      <c r="A22" s="2">
        <f>A21+1</f>
        <v>529</v>
      </c>
      <c r="B22" s="28">
        <v>41802</v>
      </c>
      <c r="C22" s="29">
        <v>5</v>
      </c>
      <c r="D22" s="6" t="s">
        <v>16</v>
      </c>
      <c r="E22" s="8"/>
      <c r="F22" s="8"/>
      <c r="G22">
        <v>2</v>
      </c>
      <c r="H22">
        <v>42</v>
      </c>
      <c r="I22">
        <v>232</v>
      </c>
      <c r="J22" s="1">
        <f t="shared" si="0"/>
        <v>0.2814658957656576</v>
      </c>
      <c r="K22">
        <f t="shared" si="1"/>
        <v>0.1407329478828288</v>
      </c>
    </row>
    <row r="23" spans="1:11" ht="18.75" thickBot="1" thickTop="1">
      <c r="A23" s="2">
        <f>A22+1</f>
        <v>530</v>
      </c>
      <c r="B23" s="28">
        <v>41802</v>
      </c>
      <c r="C23" s="29">
        <v>5</v>
      </c>
      <c r="D23" s="6" t="s">
        <v>17</v>
      </c>
      <c r="E23" s="8"/>
      <c r="F23" s="8"/>
      <c r="G23">
        <v>2</v>
      </c>
      <c r="H23">
        <v>520</v>
      </c>
      <c r="I23">
        <v>541</v>
      </c>
      <c r="J23" s="1">
        <f t="shared" si="0"/>
        <v>0.6563493517638826</v>
      </c>
      <c r="K23">
        <f t="shared" si="1"/>
        <v>0.3281746758819413</v>
      </c>
    </row>
    <row r="24" spans="1:11" ht="18.75" thickBot="1" thickTop="1">
      <c r="A24" s="2">
        <f aca="true" t="shared" si="2" ref="A24:A43">A23+1</f>
        <v>531</v>
      </c>
      <c r="B24" s="28">
        <v>41802</v>
      </c>
      <c r="C24" s="29">
        <v>5</v>
      </c>
      <c r="D24" s="6" t="s">
        <v>18</v>
      </c>
      <c r="E24" s="8"/>
      <c r="F24" s="8"/>
      <c r="G24">
        <v>2</v>
      </c>
      <c r="H24">
        <v>960</v>
      </c>
      <c r="I24">
        <v>1345</v>
      </c>
      <c r="J24" s="1">
        <f t="shared" si="0"/>
        <v>1.631774266400041</v>
      </c>
      <c r="K24">
        <f t="shared" si="1"/>
        <v>0.8158871332000205</v>
      </c>
    </row>
    <row r="25" spans="1:11" ht="18.75" thickBot="1" thickTop="1">
      <c r="A25" s="2">
        <f t="shared" si="2"/>
        <v>532</v>
      </c>
      <c r="B25" s="28">
        <v>41802</v>
      </c>
      <c r="C25" s="29">
        <v>5</v>
      </c>
      <c r="D25" s="6" t="s">
        <v>19</v>
      </c>
      <c r="E25" s="8"/>
      <c r="F25" s="8"/>
      <c r="G25">
        <v>2</v>
      </c>
      <c r="H25">
        <v>120</v>
      </c>
      <c r="I25">
        <v>359</v>
      </c>
      <c r="J25" s="1">
        <f t="shared" si="0"/>
        <v>0.43554420939599603</v>
      </c>
      <c r="K25">
        <f t="shared" si="1"/>
        <v>0.21777210469799801</v>
      </c>
    </row>
    <row r="26" spans="1:11" ht="18.75" thickBot="1" thickTop="1">
      <c r="A26" s="2">
        <f t="shared" si="2"/>
        <v>533</v>
      </c>
      <c r="B26" s="28">
        <v>41802</v>
      </c>
      <c r="C26" s="29">
        <v>5</v>
      </c>
      <c r="D26" s="6" t="s">
        <v>20</v>
      </c>
      <c r="E26" s="8"/>
      <c r="F26" s="8"/>
      <c r="G26">
        <v>2</v>
      </c>
      <c r="H26">
        <v>880</v>
      </c>
      <c r="I26">
        <v>784</v>
      </c>
      <c r="J26" s="1">
        <f t="shared" si="0"/>
        <v>0.9511606132770497</v>
      </c>
      <c r="K26">
        <f t="shared" si="1"/>
        <v>0.47558030663852485</v>
      </c>
    </row>
    <row r="27" spans="1:11" ht="18.75" thickBot="1" thickTop="1">
      <c r="A27" s="2">
        <f t="shared" si="2"/>
        <v>534</v>
      </c>
      <c r="B27" s="28">
        <v>41802</v>
      </c>
      <c r="C27" s="29">
        <v>5</v>
      </c>
      <c r="D27" s="6" t="s">
        <v>21</v>
      </c>
      <c r="E27" s="8"/>
      <c r="F27" s="8"/>
      <c r="G27">
        <v>2</v>
      </c>
      <c r="H27">
        <v>275</v>
      </c>
      <c r="I27">
        <v>544</v>
      </c>
      <c r="J27" s="1">
        <f t="shared" si="0"/>
        <v>0.6599889969677489</v>
      </c>
      <c r="K27">
        <f t="shared" si="1"/>
        <v>0.32999449848387447</v>
      </c>
    </row>
    <row r="28" spans="1:11" ht="18.75" thickBot="1" thickTop="1">
      <c r="A28" s="2">
        <f t="shared" si="2"/>
        <v>535</v>
      </c>
      <c r="B28" s="28">
        <v>41802</v>
      </c>
      <c r="C28" s="29">
        <v>5</v>
      </c>
      <c r="D28" s="6" t="s">
        <v>48</v>
      </c>
      <c r="E28" s="8"/>
      <c r="F28" s="8"/>
      <c r="G28">
        <v>2</v>
      </c>
      <c r="H28">
        <v>128</v>
      </c>
      <c r="I28">
        <v>447</v>
      </c>
      <c r="J28" s="1">
        <f t="shared" si="0"/>
        <v>0.542307135376073</v>
      </c>
      <c r="K28">
        <f t="shared" si="1"/>
        <v>0.2711535676880365</v>
      </c>
    </row>
    <row r="29" spans="1:11" ht="18.75" thickBot="1" thickTop="1">
      <c r="A29" s="2">
        <f t="shared" si="2"/>
        <v>536</v>
      </c>
      <c r="B29" s="28">
        <v>41802</v>
      </c>
      <c r="C29" s="29">
        <v>5</v>
      </c>
      <c r="D29" s="6" t="s">
        <v>23</v>
      </c>
      <c r="E29" s="8"/>
      <c r="F29" s="8"/>
      <c r="G29">
        <v>2</v>
      </c>
      <c r="H29">
        <v>22</v>
      </c>
      <c r="I29">
        <v>359</v>
      </c>
      <c r="J29" s="1">
        <f t="shared" si="0"/>
        <v>0.43554420939599603</v>
      </c>
      <c r="K29">
        <f t="shared" si="1"/>
        <v>0.21777210469799801</v>
      </c>
    </row>
    <row r="30" spans="1:11" ht="18.75" thickBot="1" thickTop="1">
      <c r="A30" s="2">
        <f t="shared" si="2"/>
        <v>537</v>
      </c>
      <c r="B30" s="28">
        <v>41802</v>
      </c>
      <c r="C30" s="29">
        <v>5</v>
      </c>
      <c r="D30" s="6" t="s">
        <v>24</v>
      </c>
      <c r="E30" s="8"/>
      <c r="F30" s="8"/>
      <c r="G30">
        <v>2</v>
      </c>
      <c r="H30">
        <v>233</v>
      </c>
      <c r="I30">
        <v>599</v>
      </c>
      <c r="J30" s="1">
        <f t="shared" si="0"/>
        <v>0.7267158257052969</v>
      </c>
      <c r="K30">
        <f t="shared" si="1"/>
        <v>0.36335791285264846</v>
      </c>
    </row>
    <row r="31" spans="1:11" ht="18.75" thickBot="1" thickTop="1">
      <c r="A31" s="2">
        <f t="shared" si="2"/>
        <v>538</v>
      </c>
      <c r="B31" s="28">
        <v>41802</v>
      </c>
      <c r="C31" s="29">
        <v>5</v>
      </c>
      <c r="D31" s="6" t="s">
        <v>25</v>
      </c>
      <c r="E31" s="8"/>
      <c r="F31" s="8"/>
      <c r="G31">
        <v>2</v>
      </c>
      <c r="H31">
        <v>860</v>
      </c>
      <c r="I31">
        <v>858</v>
      </c>
      <c r="J31" s="1">
        <f t="shared" si="0"/>
        <v>1.040938528305751</v>
      </c>
      <c r="K31">
        <f t="shared" si="1"/>
        <v>0.5204692641528755</v>
      </c>
    </row>
    <row r="32" spans="1:11" ht="18.75" thickBot="1" thickTop="1">
      <c r="A32" s="2">
        <f t="shared" si="2"/>
        <v>539</v>
      </c>
      <c r="B32" s="28">
        <v>41802</v>
      </c>
      <c r="C32" s="29">
        <v>5</v>
      </c>
      <c r="D32" s="6" t="s">
        <v>26</v>
      </c>
      <c r="E32" s="8"/>
      <c r="F32" s="8"/>
      <c r="G32">
        <v>2</v>
      </c>
      <c r="H32">
        <v>65</v>
      </c>
      <c r="I32">
        <v>371</v>
      </c>
      <c r="J32" s="1">
        <f t="shared" si="0"/>
        <v>0.4501027902114611</v>
      </c>
      <c r="K32">
        <f t="shared" si="1"/>
        <v>0.22505139510573055</v>
      </c>
    </row>
    <row r="33" spans="1:11" ht="18.75" thickBot="1" thickTop="1">
      <c r="A33" s="2">
        <f t="shared" si="2"/>
        <v>540</v>
      </c>
      <c r="B33" s="28">
        <v>41802</v>
      </c>
      <c r="C33" s="29">
        <v>5</v>
      </c>
      <c r="D33" s="6" t="s">
        <v>27</v>
      </c>
      <c r="E33" s="8"/>
      <c r="F33" s="8"/>
      <c r="G33">
        <v>2</v>
      </c>
      <c r="H33">
        <v>740</v>
      </c>
      <c r="I33">
        <v>997</v>
      </c>
      <c r="J33" s="1">
        <f t="shared" si="0"/>
        <v>1.2095754227515545</v>
      </c>
      <c r="K33">
        <f t="shared" si="1"/>
        <v>0.6047877113757772</v>
      </c>
    </row>
    <row r="34" spans="1:11" ht="18.75" thickBot="1" thickTop="1">
      <c r="A34" s="2">
        <f t="shared" si="2"/>
        <v>541</v>
      </c>
      <c r="B34" s="28">
        <v>41802</v>
      </c>
      <c r="C34" s="29">
        <v>5</v>
      </c>
      <c r="D34" s="6" t="s">
        <v>28</v>
      </c>
      <c r="E34" s="8"/>
      <c r="F34" s="8"/>
      <c r="G34">
        <v>2</v>
      </c>
      <c r="H34">
        <v>1390</v>
      </c>
      <c r="I34">
        <v>1257</v>
      </c>
      <c r="J34" s="1">
        <f t="shared" si="0"/>
        <v>1.5250113404199637</v>
      </c>
      <c r="K34">
        <f t="shared" si="1"/>
        <v>0.7625056702099818</v>
      </c>
    </row>
    <row r="35" spans="1:11" ht="18.75" thickBot="1" thickTop="1">
      <c r="A35" s="2">
        <f t="shared" si="2"/>
        <v>542</v>
      </c>
      <c r="B35" s="28">
        <v>41802</v>
      </c>
      <c r="C35" s="29">
        <v>5</v>
      </c>
      <c r="D35" s="6" t="s">
        <v>29</v>
      </c>
      <c r="E35" s="8"/>
      <c r="F35" s="8"/>
      <c r="G35">
        <v>2</v>
      </c>
      <c r="H35">
        <v>125</v>
      </c>
      <c r="I35">
        <v>475</v>
      </c>
      <c r="J35" s="1">
        <f t="shared" si="0"/>
        <v>0.576277157278825</v>
      </c>
      <c r="K35">
        <f t="shared" si="1"/>
        <v>0.2881385786394125</v>
      </c>
    </row>
    <row r="36" spans="1:11" ht="18.75" thickBot="1" thickTop="1">
      <c r="A36" s="2">
        <f t="shared" si="2"/>
        <v>543</v>
      </c>
      <c r="B36" s="28">
        <v>41802</v>
      </c>
      <c r="C36" s="29">
        <v>5</v>
      </c>
      <c r="D36" s="6" t="s">
        <v>30</v>
      </c>
      <c r="E36" s="8"/>
      <c r="F36" s="8"/>
      <c r="G36">
        <v>2</v>
      </c>
      <c r="H36">
        <v>245</v>
      </c>
      <c r="I36">
        <v>665</v>
      </c>
      <c r="J36" s="1">
        <f t="shared" si="0"/>
        <v>0.8067880201903548</v>
      </c>
      <c r="K36">
        <f t="shared" si="1"/>
        <v>0.4033940100951774</v>
      </c>
    </row>
    <row r="37" spans="1:11" ht="18.75" thickBot="1" thickTop="1">
      <c r="A37" s="2">
        <f t="shared" si="2"/>
        <v>544</v>
      </c>
      <c r="B37" s="28">
        <v>41802</v>
      </c>
      <c r="C37" s="29">
        <v>5</v>
      </c>
      <c r="D37" s="6" t="s">
        <v>31</v>
      </c>
      <c r="E37" s="8"/>
      <c r="F37" s="8"/>
      <c r="G37">
        <v>2</v>
      </c>
      <c r="H37">
        <v>420</v>
      </c>
      <c r="I37">
        <v>1179</v>
      </c>
      <c r="J37" s="1">
        <f t="shared" si="0"/>
        <v>1.430380565119441</v>
      </c>
      <c r="K37">
        <f t="shared" si="1"/>
        <v>0.7151902825597205</v>
      </c>
    </row>
    <row r="38" spans="1:11" ht="18.75" thickBot="1" thickTop="1">
      <c r="A38" s="2">
        <f t="shared" si="2"/>
        <v>545</v>
      </c>
      <c r="B38" s="28">
        <v>41802</v>
      </c>
      <c r="C38" s="29">
        <v>5</v>
      </c>
      <c r="D38" s="6" t="s">
        <v>32</v>
      </c>
      <c r="E38" s="8"/>
      <c r="F38" s="8"/>
      <c r="G38">
        <v>2</v>
      </c>
      <c r="H38">
        <v>11.7</v>
      </c>
      <c r="I38">
        <v>340</v>
      </c>
      <c r="J38" s="1">
        <f t="shared" si="0"/>
        <v>0.4124931231048431</v>
      </c>
      <c r="K38">
        <f t="shared" si="1"/>
        <v>0.20624656155242155</v>
      </c>
    </row>
    <row r="39" spans="1:11" ht="18.75" thickBot="1" thickTop="1">
      <c r="A39" s="2">
        <f t="shared" si="2"/>
        <v>546</v>
      </c>
      <c r="B39" s="28">
        <v>41802</v>
      </c>
      <c r="C39" s="29">
        <v>5</v>
      </c>
      <c r="D39" s="6" t="s">
        <v>33</v>
      </c>
      <c r="E39" s="8"/>
      <c r="F39" s="8"/>
      <c r="G39">
        <v>2</v>
      </c>
      <c r="H39">
        <v>126</v>
      </c>
      <c r="I39">
        <v>664</v>
      </c>
      <c r="J39" s="1">
        <f t="shared" si="0"/>
        <v>0.8055748051223992</v>
      </c>
      <c r="K39">
        <f t="shared" si="1"/>
        <v>0.4027874025611996</v>
      </c>
    </row>
    <row r="40" spans="1:11" ht="18.75" thickBot="1" thickTop="1">
      <c r="A40" s="2">
        <f t="shared" si="2"/>
        <v>547</v>
      </c>
      <c r="B40" s="28">
        <v>41802</v>
      </c>
      <c r="C40" s="29">
        <v>5</v>
      </c>
      <c r="D40" s="6" t="s">
        <v>34</v>
      </c>
      <c r="E40" s="8"/>
      <c r="F40" s="8"/>
      <c r="G40">
        <v>2</v>
      </c>
      <c r="H40">
        <v>390</v>
      </c>
      <c r="I40">
        <v>951</v>
      </c>
      <c r="J40" s="1">
        <f t="shared" si="0"/>
        <v>1.153767529625605</v>
      </c>
      <c r="K40">
        <f t="shared" si="1"/>
        <v>0.5768837648128025</v>
      </c>
    </row>
    <row r="41" spans="1:11" ht="18.75" thickBot="1" thickTop="1">
      <c r="A41" s="2">
        <f t="shared" si="2"/>
        <v>548</v>
      </c>
      <c r="B41" s="28">
        <v>41802</v>
      </c>
      <c r="C41" s="29">
        <v>5</v>
      </c>
      <c r="D41" s="6" t="s">
        <v>35</v>
      </c>
      <c r="E41" s="8"/>
      <c r="F41" s="8"/>
      <c r="G41">
        <v>2</v>
      </c>
      <c r="H41">
        <v>61</v>
      </c>
      <c r="I41">
        <v>590</v>
      </c>
      <c r="J41" s="1">
        <f t="shared" si="0"/>
        <v>0.7157968900936982</v>
      </c>
      <c r="K41">
        <f t="shared" si="1"/>
        <v>0.3578984450468491</v>
      </c>
    </row>
    <row r="42" spans="1:11" ht="18.75" thickBot="1" thickTop="1">
      <c r="A42" s="2">
        <f t="shared" si="2"/>
        <v>549</v>
      </c>
      <c r="B42" s="28">
        <v>41802</v>
      </c>
      <c r="C42" s="29">
        <v>5</v>
      </c>
      <c r="D42" s="6" t="s">
        <v>36</v>
      </c>
      <c r="E42" s="8"/>
      <c r="F42" s="8"/>
      <c r="G42">
        <v>2</v>
      </c>
      <c r="H42">
        <v>212</v>
      </c>
      <c r="I42">
        <v>698</v>
      </c>
      <c r="J42" s="1">
        <f t="shared" si="0"/>
        <v>0.8468241174328835</v>
      </c>
      <c r="K42">
        <f t="shared" si="1"/>
        <v>0.4234120587164418</v>
      </c>
    </row>
    <row r="43" spans="1:11" ht="18.75" thickBot="1" thickTop="1">
      <c r="A43" s="2">
        <f t="shared" si="2"/>
        <v>550</v>
      </c>
      <c r="B43" s="28">
        <v>41802</v>
      </c>
      <c r="C43" s="29">
        <v>5</v>
      </c>
      <c r="D43" s="6" t="s">
        <v>37</v>
      </c>
      <c r="E43" s="8"/>
      <c r="F43" s="8"/>
      <c r="G43">
        <v>2</v>
      </c>
      <c r="H43">
        <v>47</v>
      </c>
      <c r="I43">
        <v>410</v>
      </c>
      <c r="J43" s="1">
        <f t="shared" si="0"/>
        <v>0.4974181778617225</v>
      </c>
      <c r="K43">
        <f t="shared" si="1"/>
        <v>0.24870908893086124</v>
      </c>
    </row>
    <row r="46" spans="1:6" ht="16.5">
      <c r="A46" s="13" t="s">
        <v>41</v>
      </c>
      <c r="B46" s="11" t="s">
        <v>46</v>
      </c>
      <c r="C46" s="11"/>
      <c r="D46" s="11"/>
      <c r="E46" s="11"/>
      <c r="F46" s="11"/>
    </row>
    <row r="47" spans="2:6" ht="18" thickBot="1">
      <c r="B47" s="11"/>
      <c r="C47" s="11"/>
      <c r="D47" s="11"/>
      <c r="E47" s="11"/>
      <c r="F47" s="11"/>
    </row>
    <row r="48" spans="1:11" ht="18.75" thickBot="1" thickTop="1">
      <c r="A48" s="2" t="s">
        <v>5</v>
      </c>
      <c r="B48" s="2" t="s">
        <v>6</v>
      </c>
      <c r="C48" s="2" t="s">
        <v>0</v>
      </c>
      <c r="D48" s="2" t="s">
        <v>7</v>
      </c>
      <c r="E48" s="2" t="s">
        <v>8</v>
      </c>
      <c r="F48" s="2" t="s">
        <v>9</v>
      </c>
      <c r="G48" s="3" t="s">
        <v>10</v>
      </c>
      <c r="H48" s="3" t="s">
        <v>11</v>
      </c>
      <c r="I48" s="4" t="s">
        <v>12</v>
      </c>
      <c r="J48" s="27" t="s">
        <v>4</v>
      </c>
      <c r="K48" s="27" t="s">
        <v>4</v>
      </c>
    </row>
    <row r="49" spans="1:11" ht="21" thickBot="1" thickTop="1">
      <c r="A49" s="2"/>
      <c r="B49" s="2"/>
      <c r="C49" s="6"/>
      <c r="D49" s="6"/>
      <c r="E49" s="6"/>
      <c r="F49" s="6"/>
      <c r="G49" s="7" t="s">
        <v>45</v>
      </c>
      <c r="H49" s="7" t="s">
        <v>42</v>
      </c>
      <c r="J49" s="27" t="s">
        <v>43</v>
      </c>
      <c r="K49" s="27" t="s">
        <v>44</v>
      </c>
    </row>
    <row r="50" spans="1:9" ht="18.75" thickBot="1" thickTop="1">
      <c r="A50" s="2">
        <f>A43+1</f>
        <v>551</v>
      </c>
      <c r="B50" s="28">
        <v>41802</v>
      </c>
      <c r="C50" s="6">
        <v>100</v>
      </c>
      <c r="D50" s="6" t="s">
        <v>13</v>
      </c>
      <c r="E50" s="8"/>
      <c r="F50" s="8"/>
      <c r="G50">
        <v>2</v>
      </c>
      <c r="I50">
        <v>308191</v>
      </c>
    </row>
    <row r="51" spans="1:6" ht="18.75" thickBot="1" thickTop="1">
      <c r="A51" s="2"/>
      <c r="B51" s="2"/>
      <c r="C51" s="6"/>
      <c r="D51" s="6"/>
      <c r="E51" s="6"/>
      <c r="F51" s="6"/>
    </row>
    <row r="52" spans="1:11" ht="18.75" thickBot="1" thickTop="1">
      <c r="A52" s="2">
        <f>A50+1</f>
        <v>552</v>
      </c>
      <c r="B52" s="28">
        <v>41802</v>
      </c>
      <c r="C52" s="6">
        <v>100</v>
      </c>
      <c r="D52" s="6" t="s">
        <v>14</v>
      </c>
      <c r="E52" s="8"/>
      <c r="F52" s="8"/>
      <c r="G52">
        <v>2</v>
      </c>
      <c r="H52">
        <v>397</v>
      </c>
      <c r="I52">
        <v>877</v>
      </c>
      <c r="J52">
        <f>((I52/$C$3)/(($I$50/$C$2)/$H$6)*12.011*1.06)</f>
        <v>1.228186648208416</v>
      </c>
      <c r="K52">
        <f>J52/2</f>
        <v>0.614093324104208</v>
      </c>
    </row>
    <row r="53" spans="1:11" ht="18.75" thickBot="1" thickTop="1">
      <c r="A53" s="2">
        <f>A52+1</f>
        <v>553</v>
      </c>
      <c r="B53" s="28">
        <v>41802</v>
      </c>
      <c r="C53" s="6">
        <v>100</v>
      </c>
      <c r="D53" s="6" t="s">
        <v>15</v>
      </c>
      <c r="E53" s="8"/>
      <c r="F53" s="8"/>
      <c r="G53">
        <v>2</v>
      </c>
      <c r="H53">
        <v>94</v>
      </c>
      <c r="I53">
        <v>1287</v>
      </c>
      <c r="J53">
        <f aca="true" t="shared" si="3" ref="J53:J75">((I53/$C$3)/(($I$50/$C$2)/$H$6)*12.011*1.06)</f>
        <v>1.8023674073480407</v>
      </c>
      <c r="K53">
        <f aca="true" t="shared" si="4" ref="K53:K75">J53/2</f>
        <v>0.9011837036740203</v>
      </c>
    </row>
    <row r="54" spans="1:11" ht="18.75" thickBot="1" thickTop="1">
      <c r="A54" s="2">
        <f>A53+1</f>
        <v>554</v>
      </c>
      <c r="B54" s="28">
        <v>41802</v>
      </c>
      <c r="C54" s="6">
        <v>100</v>
      </c>
      <c r="D54" s="6" t="s">
        <v>16</v>
      </c>
      <c r="E54" s="8"/>
      <c r="F54" s="8"/>
      <c r="G54">
        <v>2</v>
      </c>
      <c r="H54">
        <v>94</v>
      </c>
      <c r="I54">
        <v>1214</v>
      </c>
      <c r="J54">
        <f t="shared" si="3"/>
        <v>1.7001352234036684</v>
      </c>
      <c r="K54">
        <f t="shared" si="4"/>
        <v>0.8500676117018342</v>
      </c>
    </row>
    <row r="55" spans="1:11" ht="18.75" thickBot="1" thickTop="1">
      <c r="A55" s="2">
        <f>A54+1</f>
        <v>555</v>
      </c>
      <c r="B55" s="28">
        <v>41802</v>
      </c>
      <c r="C55" s="6">
        <v>100</v>
      </c>
      <c r="D55" s="6" t="s">
        <v>17</v>
      </c>
      <c r="E55" s="8"/>
      <c r="F55" s="8"/>
      <c r="G55">
        <v>2</v>
      </c>
      <c r="H55">
        <v>0.3</v>
      </c>
      <c r="I55">
        <v>442</v>
      </c>
      <c r="J55">
        <f t="shared" si="3"/>
        <v>0.6189948671700342</v>
      </c>
      <c r="K55">
        <f t="shared" si="4"/>
        <v>0.3094974335850171</v>
      </c>
    </row>
    <row r="56" spans="1:11" ht="18.75" thickBot="1" thickTop="1">
      <c r="A56" s="2">
        <f aca="true" t="shared" si="5" ref="A56:A75">A55+1</f>
        <v>556</v>
      </c>
      <c r="B56" s="28">
        <v>41802</v>
      </c>
      <c r="C56" s="6">
        <v>100</v>
      </c>
      <c r="D56" s="6" t="s">
        <v>18</v>
      </c>
      <c r="E56" s="8"/>
      <c r="F56" s="8"/>
      <c r="G56">
        <v>2</v>
      </c>
      <c r="H56">
        <v>188</v>
      </c>
      <c r="I56">
        <v>1287</v>
      </c>
      <c r="J56">
        <f t="shared" si="3"/>
        <v>1.8023674073480407</v>
      </c>
      <c r="K56">
        <f t="shared" si="4"/>
        <v>0.9011837036740203</v>
      </c>
    </row>
    <row r="57" spans="1:11" ht="18.75" thickBot="1" thickTop="1">
      <c r="A57" s="2">
        <f t="shared" si="5"/>
        <v>557</v>
      </c>
      <c r="B57" s="28">
        <v>41802</v>
      </c>
      <c r="C57" s="6">
        <v>100</v>
      </c>
      <c r="D57" s="6" t="s">
        <v>19</v>
      </c>
      <c r="E57" s="8"/>
      <c r="F57" s="8"/>
      <c r="G57">
        <v>2</v>
      </c>
      <c r="H57">
        <v>28</v>
      </c>
      <c r="I57">
        <v>639</v>
      </c>
      <c r="J57">
        <f t="shared" si="3"/>
        <v>0.894881719732244</v>
      </c>
      <c r="K57">
        <f t="shared" si="4"/>
        <v>0.447440859866122</v>
      </c>
    </row>
    <row r="58" spans="1:11" ht="18.75" thickBot="1" thickTop="1">
      <c r="A58" s="2">
        <f t="shared" si="5"/>
        <v>558</v>
      </c>
      <c r="B58" s="28">
        <v>41802</v>
      </c>
      <c r="C58" s="6">
        <v>100</v>
      </c>
      <c r="D58" s="6" t="s">
        <v>20</v>
      </c>
      <c r="E58" s="8"/>
      <c r="F58" s="8"/>
      <c r="G58">
        <v>2</v>
      </c>
      <c r="H58">
        <v>180</v>
      </c>
      <c r="I58">
        <v>1236</v>
      </c>
      <c r="J58">
        <f t="shared" si="3"/>
        <v>1.7309449226745754</v>
      </c>
      <c r="K58">
        <f t="shared" si="4"/>
        <v>0.8654724613372877</v>
      </c>
    </row>
    <row r="59" spans="1:11" ht="18.75" thickBot="1" thickTop="1">
      <c r="A59" s="2">
        <f t="shared" si="5"/>
        <v>559</v>
      </c>
      <c r="B59" s="28">
        <v>41802</v>
      </c>
      <c r="C59" s="6">
        <v>100</v>
      </c>
      <c r="D59" s="6" t="s">
        <v>21</v>
      </c>
      <c r="E59" s="8"/>
      <c r="F59" s="8"/>
      <c r="G59">
        <v>2</v>
      </c>
      <c r="H59">
        <v>291</v>
      </c>
      <c r="I59">
        <v>1649</v>
      </c>
      <c r="J59">
        <f t="shared" si="3"/>
        <v>2.3093270044420504</v>
      </c>
      <c r="K59">
        <f t="shared" si="4"/>
        <v>1.1546635022210252</v>
      </c>
    </row>
    <row r="60" spans="1:11" ht="18.75" thickBot="1" thickTop="1">
      <c r="A60" s="2">
        <f t="shared" si="5"/>
        <v>560</v>
      </c>
      <c r="B60" s="28">
        <v>41802</v>
      </c>
      <c r="C60" s="6">
        <v>100</v>
      </c>
      <c r="D60" s="6" t="s">
        <v>22</v>
      </c>
      <c r="E60" s="8"/>
      <c r="F60" s="8"/>
      <c r="G60">
        <v>2</v>
      </c>
      <c r="H60">
        <v>158</v>
      </c>
      <c r="I60">
        <v>1349</v>
      </c>
      <c r="J60">
        <f t="shared" si="3"/>
        <v>1.8891947416569597</v>
      </c>
      <c r="K60">
        <f t="shared" si="4"/>
        <v>0.9445973708284798</v>
      </c>
    </row>
    <row r="61" spans="1:11" ht="18.75" thickBot="1" thickTop="1">
      <c r="A61" s="2">
        <f t="shared" si="5"/>
        <v>561</v>
      </c>
      <c r="B61" s="28">
        <v>41802</v>
      </c>
      <c r="C61" s="6">
        <v>100</v>
      </c>
      <c r="D61" s="6" t="s">
        <v>23</v>
      </c>
      <c r="E61" s="8"/>
      <c r="F61" s="8"/>
      <c r="G61">
        <v>2</v>
      </c>
      <c r="H61">
        <v>474</v>
      </c>
      <c r="I61">
        <v>1329</v>
      </c>
      <c r="J61">
        <f t="shared" si="3"/>
        <v>1.8611859241379534</v>
      </c>
      <c r="K61">
        <f t="shared" si="4"/>
        <v>0.9305929620689767</v>
      </c>
    </row>
    <row r="62" spans="1:11" ht="18.75" thickBot="1" thickTop="1">
      <c r="A62" s="2">
        <f t="shared" si="5"/>
        <v>562</v>
      </c>
      <c r="B62" s="28">
        <v>41802</v>
      </c>
      <c r="C62" s="6">
        <v>100</v>
      </c>
      <c r="D62" s="6" t="s">
        <v>24</v>
      </c>
      <c r="E62" s="8"/>
      <c r="F62" s="8"/>
      <c r="G62">
        <v>2</v>
      </c>
      <c r="H62">
        <v>450</v>
      </c>
      <c r="I62">
        <v>1174</v>
      </c>
      <c r="J62">
        <f t="shared" si="3"/>
        <v>1.6441175883656562</v>
      </c>
      <c r="K62">
        <f t="shared" si="4"/>
        <v>0.8220587941828281</v>
      </c>
    </row>
    <row r="63" spans="1:11" ht="18.75" thickBot="1" thickTop="1">
      <c r="A63" s="2">
        <f t="shared" si="5"/>
        <v>563</v>
      </c>
      <c r="B63" s="28">
        <v>41802</v>
      </c>
      <c r="C63" s="6">
        <v>100</v>
      </c>
      <c r="D63" s="6" t="s">
        <v>25</v>
      </c>
      <c r="E63" s="8"/>
      <c r="F63" s="8"/>
      <c r="G63">
        <v>2</v>
      </c>
      <c r="H63">
        <v>418</v>
      </c>
      <c r="I63">
        <v>1174</v>
      </c>
      <c r="J63">
        <f t="shared" si="3"/>
        <v>1.6441175883656562</v>
      </c>
      <c r="K63">
        <f t="shared" si="4"/>
        <v>0.8220587941828281</v>
      </c>
    </row>
    <row r="64" spans="1:11" ht="18.75" thickBot="1" thickTop="1">
      <c r="A64" s="2">
        <f t="shared" si="5"/>
        <v>564</v>
      </c>
      <c r="B64" s="28">
        <v>41802</v>
      </c>
      <c r="C64" s="6">
        <v>100</v>
      </c>
      <c r="D64" s="6" t="s">
        <v>26</v>
      </c>
      <c r="E64" s="8"/>
      <c r="F64" s="8"/>
      <c r="G64">
        <v>2</v>
      </c>
      <c r="H64">
        <v>0.8</v>
      </c>
      <c r="I64">
        <v>237</v>
      </c>
      <c r="J64">
        <f t="shared" si="3"/>
        <v>0.33190448760022195</v>
      </c>
      <c r="K64">
        <f t="shared" si="4"/>
        <v>0.16595224380011098</v>
      </c>
    </row>
    <row r="65" spans="1:11" ht="18.75" thickBot="1" thickTop="1">
      <c r="A65" s="2">
        <f t="shared" si="5"/>
        <v>565</v>
      </c>
      <c r="B65" s="28">
        <v>41802</v>
      </c>
      <c r="C65" s="6">
        <v>100</v>
      </c>
      <c r="D65" s="6" t="s">
        <v>27</v>
      </c>
      <c r="E65" s="8"/>
      <c r="F65" s="8"/>
      <c r="G65">
        <v>2</v>
      </c>
      <c r="H65">
        <v>9.9</v>
      </c>
      <c r="I65">
        <v>314</v>
      </c>
      <c r="J65">
        <f t="shared" si="3"/>
        <v>0.43973843504839527</v>
      </c>
      <c r="K65">
        <f t="shared" si="4"/>
        <v>0.21986921752419764</v>
      </c>
    </row>
    <row r="66" spans="1:11" ht="18.75" thickBot="1" thickTop="1">
      <c r="A66" s="2">
        <f t="shared" si="5"/>
        <v>566</v>
      </c>
      <c r="B66" s="28">
        <v>41802</v>
      </c>
      <c r="C66" s="6">
        <v>100</v>
      </c>
      <c r="D66" s="6" t="s">
        <v>28</v>
      </c>
      <c r="E66" s="8"/>
      <c r="F66" s="8"/>
      <c r="G66">
        <v>2</v>
      </c>
      <c r="H66">
        <v>857</v>
      </c>
      <c r="I66">
        <v>585</v>
      </c>
      <c r="J66">
        <f t="shared" si="3"/>
        <v>0.8192579124309275</v>
      </c>
      <c r="K66">
        <f t="shared" si="4"/>
        <v>0.40962895621546375</v>
      </c>
    </row>
    <row r="67" spans="1:11" ht="18.75" thickBot="1" thickTop="1">
      <c r="A67" s="2">
        <f t="shared" si="5"/>
        <v>567</v>
      </c>
      <c r="B67" s="28">
        <v>41802</v>
      </c>
      <c r="C67" s="6">
        <v>100</v>
      </c>
      <c r="D67" s="6" t="s">
        <v>29</v>
      </c>
      <c r="E67" s="8"/>
      <c r="F67" s="8"/>
      <c r="G67">
        <v>2</v>
      </c>
      <c r="H67">
        <v>735</v>
      </c>
      <c r="I67">
        <v>644</v>
      </c>
      <c r="J67">
        <f t="shared" si="3"/>
        <v>0.9018839241119955</v>
      </c>
      <c r="K67">
        <f t="shared" si="4"/>
        <v>0.45094196205599774</v>
      </c>
    </row>
    <row r="68" spans="1:11" ht="18.75" thickBot="1" thickTop="1">
      <c r="A68" s="2">
        <f t="shared" si="5"/>
        <v>568</v>
      </c>
      <c r="B68" s="28">
        <v>41802</v>
      </c>
      <c r="C68" s="6">
        <v>100</v>
      </c>
      <c r="D68" s="6" t="s">
        <v>30</v>
      </c>
      <c r="E68" s="8"/>
      <c r="F68" s="8"/>
      <c r="G68">
        <v>2</v>
      </c>
      <c r="H68">
        <v>285</v>
      </c>
      <c r="I68">
        <v>1198</v>
      </c>
      <c r="J68">
        <f t="shared" si="3"/>
        <v>1.6777281693884634</v>
      </c>
      <c r="K68">
        <f t="shared" si="4"/>
        <v>0.8388640846942317</v>
      </c>
    </row>
    <row r="69" spans="1:11" ht="18.75" thickBot="1" thickTop="1">
      <c r="A69" s="2">
        <f t="shared" si="5"/>
        <v>569</v>
      </c>
      <c r="B69" s="28">
        <v>41802</v>
      </c>
      <c r="C69" s="6">
        <v>100</v>
      </c>
      <c r="D69" s="6" t="s">
        <v>31</v>
      </c>
      <c r="E69" s="8"/>
      <c r="F69" s="8"/>
      <c r="G69">
        <v>2</v>
      </c>
      <c r="H69">
        <v>299</v>
      </c>
      <c r="I69">
        <v>1280</v>
      </c>
      <c r="J69">
        <f t="shared" si="3"/>
        <v>1.7925643212163884</v>
      </c>
      <c r="K69">
        <f t="shared" si="4"/>
        <v>0.8962821606081942</v>
      </c>
    </row>
    <row r="70" spans="1:11" ht="18.75" thickBot="1" thickTop="1">
      <c r="A70" s="2">
        <f t="shared" si="5"/>
        <v>570</v>
      </c>
      <c r="B70" s="28">
        <v>41802</v>
      </c>
      <c r="C70" s="6">
        <v>100</v>
      </c>
      <c r="D70" s="6" t="s">
        <v>32</v>
      </c>
      <c r="E70" s="8"/>
      <c r="F70" s="8"/>
      <c r="G70">
        <v>2</v>
      </c>
      <c r="H70">
        <v>7.7</v>
      </c>
      <c r="I70">
        <v>296</v>
      </c>
      <c r="J70">
        <f t="shared" si="3"/>
        <v>0.4145304992812898</v>
      </c>
      <c r="K70">
        <f t="shared" si="4"/>
        <v>0.2072652496406449</v>
      </c>
    </row>
    <row r="71" spans="1:11" ht="18.75" thickBot="1" thickTop="1">
      <c r="A71" s="2">
        <f t="shared" si="5"/>
        <v>571</v>
      </c>
      <c r="B71" s="28">
        <v>41802</v>
      </c>
      <c r="C71" s="6">
        <v>100</v>
      </c>
      <c r="D71" s="6" t="s">
        <v>33</v>
      </c>
      <c r="E71" s="8"/>
      <c r="F71" s="8"/>
      <c r="G71">
        <v>2</v>
      </c>
      <c r="H71">
        <v>38</v>
      </c>
      <c r="I71">
        <v>724</v>
      </c>
      <c r="J71">
        <f t="shared" si="3"/>
        <v>1.0139191941880197</v>
      </c>
      <c r="K71">
        <f t="shared" si="4"/>
        <v>0.5069595970940098</v>
      </c>
    </row>
    <row r="72" spans="1:11" ht="18.75" thickBot="1" thickTop="1">
      <c r="A72" s="2">
        <f t="shared" si="5"/>
        <v>572</v>
      </c>
      <c r="B72" s="28">
        <v>41802</v>
      </c>
      <c r="C72" s="6">
        <v>100</v>
      </c>
      <c r="D72" s="6" t="s">
        <v>34</v>
      </c>
      <c r="E72" s="8"/>
      <c r="F72" s="8"/>
      <c r="G72">
        <v>2</v>
      </c>
      <c r="H72">
        <v>295</v>
      </c>
      <c r="I72">
        <v>1455</v>
      </c>
      <c r="J72">
        <f t="shared" si="3"/>
        <v>2.0376414745076916</v>
      </c>
      <c r="K72">
        <f t="shared" si="4"/>
        <v>1.0188207372538458</v>
      </c>
    </row>
    <row r="73" spans="1:11" ht="18.75" thickBot="1" thickTop="1">
      <c r="A73" s="2">
        <f t="shared" si="5"/>
        <v>573</v>
      </c>
      <c r="B73" s="28">
        <v>41802</v>
      </c>
      <c r="C73" s="6">
        <v>100</v>
      </c>
      <c r="D73" s="6" t="s">
        <v>35</v>
      </c>
      <c r="E73" s="8"/>
      <c r="F73" s="8"/>
      <c r="G73">
        <v>2</v>
      </c>
      <c r="H73">
        <v>200</v>
      </c>
      <c r="I73">
        <v>1523</v>
      </c>
      <c r="J73">
        <f t="shared" si="3"/>
        <v>2.1328714540723124</v>
      </c>
      <c r="K73">
        <f t="shared" si="4"/>
        <v>1.0664357270361562</v>
      </c>
    </row>
    <row r="74" spans="1:11" ht="18.75" thickBot="1" thickTop="1">
      <c r="A74" s="2">
        <f t="shared" si="5"/>
        <v>574</v>
      </c>
      <c r="B74" s="28">
        <v>41802</v>
      </c>
      <c r="C74" s="6">
        <v>100</v>
      </c>
      <c r="D74" s="6" t="s">
        <v>36</v>
      </c>
      <c r="E74" s="8"/>
      <c r="F74" s="8"/>
      <c r="G74">
        <v>2</v>
      </c>
      <c r="H74">
        <v>18</v>
      </c>
      <c r="I74">
        <v>454</v>
      </c>
      <c r="J74">
        <f t="shared" si="3"/>
        <v>0.6358001576814378</v>
      </c>
      <c r="K74">
        <f t="shared" si="4"/>
        <v>0.3179000788407189</v>
      </c>
    </row>
    <row r="75" spans="1:11" ht="18.75" thickBot="1" thickTop="1">
      <c r="A75" s="2">
        <f t="shared" si="5"/>
        <v>575</v>
      </c>
      <c r="B75" s="28">
        <v>41804</v>
      </c>
      <c r="C75" s="6">
        <v>100</v>
      </c>
      <c r="D75" s="6" t="s">
        <v>37</v>
      </c>
      <c r="E75" s="8"/>
      <c r="F75" s="8"/>
      <c r="G75">
        <v>2</v>
      </c>
      <c r="H75">
        <v>24</v>
      </c>
      <c r="I75">
        <v>528</v>
      </c>
      <c r="J75">
        <f t="shared" si="3"/>
        <v>0.7394327825017604</v>
      </c>
      <c r="K75">
        <f t="shared" si="4"/>
        <v>0.3697163912508802</v>
      </c>
    </row>
    <row r="76" ht="12.75" thickTop="1"/>
  </sheetData>
  <printOptions/>
  <pageMargins left="0.75" right="0.75" top="1" bottom="1" header="0.5" footer="0.5"/>
  <pageSetup orientation="portrait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3"/>
  <sheetViews>
    <sheetView workbookViewId="0" topLeftCell="H1">
      <selection activeCell="T21" sqref="T21"/>
    </sheetView>
  </sheetViews>
  <sheetFormatPr defaultColWidth="11.421875" defaultRowHeight="12.75"/>
  <cols>
    <col min="8" max="8" width="26.00390625" style="0" customWidth="1"/>
    <col min="11" max="11" width="21.421875" style="0" customWidth="1"/>
  </cols>
  <sheetData>
    <row r="1" spans="2:9" ht="18">
      <c r="B1" s="23" t="s">
        <v>2</v>
      </c>
      <c r="C1" s="15"/>
      <c r="D1" s="16"/>
      <c r="E1" s="11"/>
      <c r="F1" s="11"/>
      <c r="G1" s="14" t="s">
        <v>0</v>
      </c>
      <c r="H1" s="15" t="s">
        <v>1</v>
      </c>
      <c r="I1" s="16"/>
    </row>
    <row r="2" spans="2:9" ht="18">
      <c r="B2" s="24" t="s">
        <v>38</v>
      </c>
      <c r="C2" s="18">
        <v>0.25</v>
      </c>
      <c r="D2" s="19" t="s">
        <v>39</v>
      </c>
      <c r="E2" s="11"/>
      <c r="F2" s="11"/>
      <c r="G2" s="17">
        <v>5</v>
      </c>
      <c r="H2" s="18">
        <v>2010</v>
      </c>
      <c r="I2" s="19" t="s">
        <v>40</v>
      </c>
    </row>
    <row r="3" spans="2:9" ht="18">
      <c r="B3" s="25" t="s">
        <v>3</v>
      </c>
      <c r="C3" s="21">
        <v>15</v>
      </c>
      <c r="D3" s="22" t="s">
        <v>39</v>
      </c>
      <c r="E3" s="11"/>
      <c r="F3" s="11"/>
      <c r="G3" s="17">
        <v>25</v>
      </c>
      <c r="H3" s="18">
        <v>2011</v>
      </c>
      <c r="I3" s="19" t="s">
        <v>40</v>
      </c>
    </row>
    <row r="4" spans="2:9" ht="18">
      <c r="B4" s="11"/>
      <c r="C4" s="11"/>
      <c r="D4" s="11"/>
      <c r="E4" s="11"/>
      <c r="F4" s="11"/>
      <c r="G4" s="17">
        <v>45</v>
      </c>
      <c r="H4" s="18">
        <v>2016</v>
      </c>
      <c r="I4" s="19" t="s">
        <v>40</v>
      </c>
    </row>
    <row r="5" spans="2:9" ht="18">
      <c r="B5" s="11"/>
      <c r="C5" s="11"/>
      <c r="D5" s="11"/>
      <c r="E5" s="11"/>
      <c r="F5" s="11"/>
      <c r="G5" s="17">
        <v>75</v>
      </c>
      <c r="H5" s="18">
        <v>2024</v>
      </c>
      <c r="I5" s="19" t="s">
        <v>40</v>
      </c>
    </row>
    <row r="6" spans="2:9" ht="16.5">
      <c r="B6" s="11"/>
      <c r="C6" s="11"/>
      <c r="D6" s="11"/>
      <c r="E6" s="11"/>
      <c r="F6" s="11"/>
      <c r="G6" s="17">
        <v>100</v>
      </c>
      <c r="H6" s="18">
        <v>2034</v>
      </c>
      <c r="I6" s="19" t="s">
        <v>40</v>
      </c>
    </row>
    <row r="7" spans="2:9" ht="16.5">
      <c r="B7" s="11"/>
      <c r="C7" s="11"/>
      <c r="D7" s="11"/>
      <c r="E7" s="11"/>
      <c r="F7" s="11"/>
      <c r="G7" s="20">
        <v>125</v>
      </c>
      <c r="H7" s="21">
        <v>2050</v>
      </c>
      <c r="I7" s="22" t="s">
        <v>40</v>
      </c>
    </row>
    <row r="8" spans="2:9" ht="16.5">
      <c r="B8" s="11"/>
      <c r="C8" s="11"/>
      <c r="D8" s="11"/>
      <c r="E8" s="11"/>
      <c r="F8" s="11"/>
      <c r="G8" s="12"/>
      <c r="H8" s="11"/>
      <c r="I8" s="11"/>
    </row>
    <row r="9" spans="3:9" ht="16.5">
      <c r="C9" s="13"/>
      <c r="D9" s="11"/>
      <c r="E9" s="11"/>
      <c r="F9" s="11"/>
      <c r="G9" s="12"/>
      <c r="H9" s="11"/>
      <c r="I9" s="11"/>
    </row>
    <row r="10" spans="2:9" ht="16.5">
      <c r="B10" s="11"/>
      <c r="C10" s="11"/>
      <c r="D10" s="11"/>
      <c r="E10" s="11"/>
      <c r="F10" s="11"/>
      <c r="G10" s="12"/>
      <c r="H10" s="11"/>
      <c r="I10" s="11"/>
    </row>
    <row r="11" spans="2:9" ht="16.5">
      <c r="B11" s="11"/>
      <c r="C11" s="11"/>
      <c r="D11" s="11"/>
      <c r="E11" s="11"/>
      <c r="F11" s="11"/>
      <c r="G11" s="12"/>
      <c r="H11" s="11"/>
      <c r="I11" s="11"/>
    </row>
    <row r="12" spans="2:9" ht="16.5">
      <c r="B12" s="11"/>
      <c r="C12" s="11"/>
      <c r="D12" s="11"/>
      <c r="E12" s="11"/>
      <c r="F12" s="11"/>
      <c r="G12" s="12"/>
      <c r="H12" s="11"/>
      <c r="I12" s="11"/>
    </row>
    <row r="13" spans="2:9" ht="16.5">
      <c r="B13" s="11"/>
      <c r="C13" s="11"/>
      <c r="D13" s="11"/>
      <c r="E13" s="11"/>
      <c r="F13" s="11"/>
      <c r="G13" s="12"/>
      <c r="H13" s="11"/>
      <c r="I13" s="11"/>
    </row>
    <row r="14" spans="1:9" ht="16.5">
      <c r="A14" s="13" t="s">
        <v>41</v>
      </c>
      <c r="B14" s="11" t="s">
        <v>47</v>
      </c>
      <c r="C14" s="11"/>
      <c r="D14" s="11"/>
      <c r="E14" s="11"/>
      <c r="F14" s="11"/>
      <c r="G14" s="12"/>
      <c r="H14" s="11"/>
      <c r="I14" s="11"/>
    </row>
    <row r="15" spans="2:9" ht="18" thickBot="1">
      <c r="B15" s="11"/>
      <c r="C15" s="11"/>
      <c r="D15" s="11"/>
      <c r="E15" s="11"/>
      <c r="F15" s="11"/>
      <c r="G15" s="12"/>
      <c r="H15" s="11"/>
      <c r="I15" s="11"/>
    </row>
    <row r="16" spans="1:11" ht="18.75" thickBot="1" thickTop="1">
      <c r="A16" s="2" t="s">
        <v>5</v>
      </c>
      <c r="B16" s="2" t="s">
        <v>6</v>
      </c>
      <c r="C16" s="2" t="s">
        <v>0</v>
      </c>
      <c r="D16" s="2" t="s">
        <v>7</v>
      </c>
      <c r="E16" s="2" t="s">
        <v>8</v>
      </c>
      <c r="F16" s="2" t="s">
        <v>9</v>
      </c>
      <c r="G16" s="35" t="s">
        <v>10</v>
      </c>
      <c r="H16" s="35" t="s">
        <v>11</v>
      </c>
      <c r="I16" s="34" t="s">
        <v>12</v>
      </c>
      <c r="J16" s="27" t="s">
        <v>4</v>
      </c>
      <c r="K16" s="27" t="s">
        <v>4</v>
      </c>
    </row>
    <row r="17" spans="1:11" ht="19.5" thickBot="1" thickTop="1">
      <c r="A17" s="2"/>
      <c r="B17" s="2"/>
      <c r="C17" s="6"/>
      <c r="D17" s="6"/>
      <c r="E17" s="6"/>
      <c r="F17" s="6"/>
      <c r="G17" s="35" t="s">
        <v>58</v>
      </c>
      <c r="H17" s="35" t="s">
        <v>59</v>
      </c>
      <c r="I17" s="26"/>
      <c r="J17" s="27" t="s">
        <v>43</v>
      </c>
      <c r="K17" s="27" t="s">
        <v>44</v>
      </c>
    </row>
    <row r="18" spans="1:9" ht="18.75" thickBot="1" thickTop="1">
      <c r="A18" s="2">
        <v>576</v>
      </c>
      <c r="B18" s="28">
        <v>41803</v>
      </c>
      <c r="C18" s="29">
        <v>25</v>
      </c>
      <c r="D18" s="6" t="s">
        <v>13</v>
      </c>
      <c r="E18" s="8">
        <v>0.33888888888888885</v>
      </c>
      <c r="F18" s="8">
        <v>0.4222222222222222</v>
      </c>
      <c r="G18">
        <v>2</v>
      </c>
      <c r="I18">
        <v>305356</v>
      </c>
    </row>
    <row r="19" spans="1:7" ht="18.75" thickBot="1" thickTop="1">
      <c r="A19" s="2"/>
      <c r="B19" s="2"/>
      <c r="C19" s="6"/>
      <c r="D19" s="6"/>
      <c r="E19" s="6"/>
      <c r="F19" s="6"/>
      <c r="G19" s="7"/>
    </row>
    <row r="20" spans="1:11" ht="18.75" thickBot="1" thickTop="1">
      <c r="A20" s="2">
        <f>A18+1</f>
        <v>577</v>
      </c>
      <c r="B20" s="28">
        <v>41803</v>
      </c>
      <c r="C20" s="29">
        <v>25</v>
      </c>
      <c r="D20" s="6" t="s">
        <v>14</v>
      </c>
      <c r="E20" s="8">
        <v>0.33888888888888885</v>
      </c>
      <c r="F20" s="8">
        <v>0.4222222222222222</v>
      </c>
      <c r="G20">
        <v>2</v>
      </c>
      <c r="H20">
        <v>445</v>
      </c>
      <c r="I20">
        <v>631</v>
      </c>
      <c r="J20" s="1">
        <f>((I20/$C$3)/(($I$18/$C$2)/$H$3)*12.011*1.06)</f>
        <v>0.881797277716283</v>
      </c>
      <c r="K20" s="9">
        <f>J20/2</f>
        <v>0.4408986388581415</v>
      </c>
    </row>
    <row r="21" spans="1:11" ht="18.75" thickBot="1" thickTop="1">
      <c r="A21" s="2">
        <f>A20+1</f>
        <v>578</v>
      </c>
      <c r="B21" s="28">
        <v>41803</v>
      </c>
      <c r="C21" s="29">
        <v>25</v>
      </c>
      <c r="D21" s="6" t="s">
        <v>15</v>
      </c>
      <c r="E21" s="8">
        <v>0.33888888888888885</v>
      </c>
      <c r="F21" s="8">
        <v>0.4222222222222222</v>
      </c>
      <c r="G21">
        <v>2</v>
      </c>
      <c r="H21">
        <v>1532</v>
      </c>
      <c r="I21">
        <v>842</v>
      </c>
      <c r="J21" s="1">
        <f aca="true" t="shared" si="0" ref="J21:J43">((I21/$C$3)/(($I$18/$C$2)/$H$3)*12.011*1.06)</f>
        <v>1.1766613436404285</v>
      </c>
      <c r="K21" s="9">
        <f aca="true" t="shared" si="1" ref="K21:K43">J21/2</f>
        <v>0.5883306718202143</v>
      </c>
    </row>
    <row r="22" spans="1:11" ht="18.75" thickBot="1" thickTop="1">
      <c r="A22" s="2">
        <f>A21+1</f>
        <v>579</v>
      </c>
      <c r="B22" s="28">
        <v>41803</v>
      </c>
      <c r="C22" s="29">
        <v>25</v>
      </c>
      <c r="D22" s="6" t="s">
        <v>16</v>
      </c>
      <c r="E22" s="8">
        <v>0.33888888888888885</v>
      </c>
      <c r="F22" s="8">
        <v>0.4222222222222222</v>
      </c>
      <c r="G22">
        <v>2</v>
      </c>
      <c r="H22">
        <v>42</v>
      </c>
      <c r="I22">
        <v>258</v>
      </c>
      <c r="J22" s="1">
        <f t="shared" si="0"/>
        <v>0.36054468724374167</v>
      </c>
      <c r="K22" s="9">
        <f t="shared" si="1"/>
        <v>0.18027234362187083</v>
      </c>
    </row>
    <row r="23" spans="1:11" ht="18.75" thickBot="1" thickTop="1">
      <c r="A23" s="2">
        <f>A22+1</f>
        <v>580</v>
      </c>
      <c r="B23" s="28">
        <v>41803</v>
      </c>
      <c r="C23" s="29">
        <v>25</v>
      </c>
      <c r="D23" s="6" t="s">
        <v>17</v>
      </c>
      <c r="E23" s="8">
        <v>0.33888888888888885</v>
      </c>
      <c r="F23" s="8">
        <v>0.4222222222222222</v>
      </c>
      <c r="G23">
        <v>2</v>
      </c>
      <c r="H23">
        <v>520</v>
      </c>
      <c r="I23">
        <v>970</v>
      </c>
      <c r="J23" s="1">
        <f t="shared" si="0"/>
        <v>1.3555362272342226</v>
      </c>
      <c r="K23" s="9">
        <f t="shared" si="1"/>
        <v>0.6777681136171113</v>
      </c>
    </row>
    <row r="24" spans="1:11" ht="18.75" thickBot="1" thickTop="1">
      <c r="A24" s="2">
        <f aca="true" t="shared" si="2" ref="A24:A43">A23+1</f>
        <v>581</v>
      </c>
      <c r="B24" s="28">
        <v>41803</v>
      </c>
      <c r="C24" s="29">
        <v>25</v>
      </c>
      <c r="D24" s="6" t="s">
        <v>18</v>
      </c>
      <c r="E24" s="8">
        <v>0.33888888888888885</v>
      </c>
      <c r="F24" s="8">
        <v>0.4222222222222222</v>
      </c>
      <c r="G24">
        <v>2</v>
      </c>
      <c r="H24">
        <v>960</v>
      </c>
      <c r="I24">
        <v>705</v>
      </c>
      <c r="J24" s="1">
        <f t="shared" si="0"/>
        <v>0.9852093197939453</v>
      </c>
      <c r="K24" s="9">
        <f t="shared" si="1"/>
        <v>0.49260465989697266</v>
      </c>
    </row>
    <row r="25" spans="1:11" ht="18.75" thickBot="1" thickTop="1">
      <c r="A25" s="2">
        <f t="shared" si="2"/>
        <v>582</v>
      </c>
      <c r="B25" s="28">
        <v>41803</v>
      </c>
      <c r="C25" s="29">
        <v>25</v>
      </c>
      <c r="D25" s="6" t="s">
        <v>19</v>
      </c>
      <c r="E25" s="8">
        <v>0.33888888888888885</v>
      </c>
      <c r="F25" s="8">
        <v>0.4222222222222222</v>
      </c>
      <c r="G25">
        <v>2</v>
      </c>
      <c r="H25">
        <v>120</v>
      </c>
      <c r="I25">
        <v>370</v>
      </c>
      <c r="J25" s="1">
        <f t="shared" si="0"/>
        <v>0.5170602103883118</v>
      </c>
      <c r="K25" s="9">
        <f t="shared" si="1"/>
        <v>0.2585301051941559</v>
      </c>
    </row>
    <row r="26" spans="1:11" ht="18.75" thickBot="1" thickTop="1">
      <c r="A26" s="2">
        <f t="shared" si="2"/>
        <v>583</v>
      </c>
      <c r="B26" s="28">
        <v>41803</v>
      </c>
      <c r="C26" s="29">
        <v>25</v>
      </c>
      <c r="D26" s="6" t="s">
        <v>20</v>
      </c>
      <c r="E26" s="8">
        <v>0.33888888888888885</v>
      </c>
      <c r="F26" s="8">
        <v>0.4222222222222222</v>
      </c>
      <c r="G26">
        <v>2</v>
      </c>
      <c r="H26">
        <v>880</v>
      </c>
      <c r="I26">
        <v>657</v>
      </c>
      <c r="J26" s="1">
        <f t="shared" si="0"/>
        <v>0.9181312384462723</v>
      </c>
      <c r="K26" s="9">
        <f t="shared" si="1"/>
        <v>0.45906561922313616</v>
      </c>
    </row>
    <row r="27" spans="1:11" ht="18.75" thickBot="1" thickTop="1">
      <c r="A27" s="2">
        <f t="shared" si="2"/>
        <v>584</v>
      </c>
      <c r="B27" s="28">
        <v>41803</v>
      </c>
      <c r="C27" s="29">
        <v>25</v>
      </c>
      <c r="D27" s="6" t="s">
        <v>21</v>
      </c>
      <c r="E27" s="8">
        <v>0.33888888888888885</v>
      </c>
      <c r="F27" s="8">
        <v>0.4222222222222222</v>
      </c>
      <c r="G27">
        <v>2</v>
      </c>
      <c r="H27">
        <v>275</v>
      </c>
      <c r="I27">
        <v>607</v>
      </c>
      <c r="J27" s="1">
        <f t="shared" si="0"/>
        <v>0.8482582370424466</v>
      </c>
      <c r="K27" s="9">
        <f t="shared" si="1"/>
        <v>0.4241291185212233</v>
      </c>
    </row>
    <row r="28" spans="1:11" ht="18.75" thickBot="1" thickTop="1">
      <c r="A28" s="2">
        <f t="shared" si="2"/>
        <v>585</v>
      </c>
      <c r="B28" s="28">
        <v>41803</v>
      </c>
      <c r="C28" s="29">
        <v>25</v>
      </c>
      <c r="D28" s="6" t="s">
        <v>22</v>
      </c>
      <c r="E28" s="8">
        <v>0.33888888888888885</v>
      </c>
      <c r="F28" s="8">
        <v>0.4222222222222222</v>
      </c>
      <c r="G28">
        <v>2</v>
      </c>
      <c r="H28">
        <v>128</v>
      </c>
      <c r="I28">
        <v>365</v>
      </c>
      <c r="J28" s="1">
        <f t="shared" si="0"/>
        <v>0.5100729102479291</v>
      </c>
      <c r="K28" s="9">
        <f t="shared" si="1"/>
        <v>0.25503645512396456</v>
      </c>
    </row>
    <row r="29" spans="1:11" ht="18.75" thickBot="1" thickTop="1">
      <c r="A29" s="2">
        <f t="shared" si="2"/>
        <v>586</v>
      </c>
      <c r="B29" s="28">
        <v>41803</v>
      </c>
      <c r="C29" s="29">
        <v>25</v>
      </c>
      <c r="D29" s="6" t="s">
        <v>23</v>
      </c>
      <c r="E29" s="8">
        <v>0.33888888888888885</v>
      </c>
      <c r="F29" s="8">
        <v>0.4222222222222222</v>
      </c>
      <c r="G29">
        <v>2</v>
      </c>
      <c r="H29">
        <v>22</v>
      </c>
      <c r="I29">
        <v>271</v>
      </c>
      <c r="J29" s="1">
        <f t="shared" si="0"/>
        <v>0.3787116676087364</v>
      </c>
      <c r="K29" s="9">
        <f t="shared" si="1"/>
        <v>0.1893558338043682</v>
      </c>
    </row>
    <row r="30" spans="1:11" ht="18.75" thickBot="1" thickTop="1">
      <c r="A30" s="2">
        <f t="shared" si="2"/>
        <v>587</v>
      </c>
      <c r="B30" s="28">
        <v>41803</v>
      </c>
      <c r="C30" s="29">
        <v>25</v>
      </c>
      <c r="D30" s="6" t="s">
        <v>24</v>
      </c>
      <c r="E30" s="8">
        <v>0.33888888888888885</v>
      </c>
      <c r="F30" s="8">
        <v>0.4222222222222222</v>
      </c>
      <c r="G30">
        <v>2</v>
      </c>
      <c r="H30">
        <v>233</v>
      </c>
      <c r="I30">
        <v>461</v>
      </c>
      <c r="J30" s="1">
        <f t="shared" si="0"/>
        <v>0.6442290729432748</v>
      </c>
      <c r="K30" s="9">
        <f t="shared" si="1"/>
        <v>0.3221145364716374</v>
      </c>
    </row>
    <row r="31" spans="1:11" ht="18.75" thickBot="1" thickTop="1">
      <c r="A31" s="2">
        <f t="shared" si="2"/>
        <v>588</v>
      </c>
      <c r="B31" s="28">
        <v>41803</v>
      </c>
      <c r="C31" s="29">
        <v>25</v>
      </c>
      <c r="D31" s="6" t="s">
        <v>25</v>
      </c>
      <c r="E31" s="8">
        <v>0.33888888888888885</v>
      </c>
      <c r="F31" s="8">
        <v>0.4222222222222222</v>
      </c>
      <c r="G31">
        <v>2</v>
      </c>
      <c r="H31">
        <v>860</v>
      </c>
      <c r="I31">
        <v>863</v>
      </c>
      <c r="J31" s="1">
        <f t="shared" si="0"/>
        <v>1.206008004230035</v>
      </c>
      <c r="K31" s="9">
        <f t="shared" si="1"/>
        <v>0.6030040021150175</v>
      </c>
    </row>
    <row r="32" spans="1:11" ht="18.75" thickBot="1" thickTop="1">
      <c r="A32" s="2">
        <f t="shared" si="2"/>
        <v>589</v>
      </c>
      <c r="B32" s="28">
        <v>41803</v>
      </c>
      <c r="C32" s="29">
        <v>25</v>
      </c>
      <c r="D32" s="6" t="s">
        <v>26</v>
      </c>
      <c r="E32" s="8">
        <v>0.33888888888888885</v>
      </c>
      <c r="F32" s="8">
        <v>0.4222222222222222</v>
      </c>
      <c r="G32">
        <v>2</v>
      </c>
      <c r="H32">
        <v>65</v>
      </c>
      <c r="I32">
        <v>527</v>
      </c>
      <c r="J32" s="1">
        <f t="shared" si="0"/>
        <v>0.736461434796325</v>
      </c>
      <c r="K32" s="9">
        <f t="shared" si="1"/>
        <v>0.3682307173981625</v>
      </c>
    </row>
    <row r="33" spans="1:11" ht="18.75" thickBot="1" thickTop="1">
      <c r="A33" s="2">
        <f t="shared" si="2"/>
        <v>590</v>
      </c>
      <c r="B33" s="28">
        <v>41803</v>
      </c>
      <c r="C33" s="29">
        <v>25</v>
      </c>
      <c r="D33" s="6" t="s">
        <v>27</v>
      </c>
      <c r="E33" s="8">
        <v>0.33888888888888885</v>
      </c>
      <c r="F33" s="8">
        <v>0.4222222222222222</v>
      </c>
      <c r="G33">
        <v>2</v>
      </c>
      <c r="H33">
        <v>740</v>
      </c>
      <c r="I33">
        <v>984</v>
      </c>
      <c r="J33" s="1">
        <f t="shared" si="0"/>
        <v>1.3751006676272939</v>
      </c>
      <c r="K33" s="9">
        <f t="shared" si="1"/>
        <v>0.6875503338136469</v>
      </c>
    </row>
    <row r="34" spans="1:11" ht="18.75" thickBot="1" thickTop="1">
      <c r="A34" s="2">
        <f t="shared" si="2"/>
        <v>591</v>
      </c>
      <c r="B34" s="28">
        <v>41803</v>
      </c>
      <c r="C34" s="29">
        <v>25</v>
      </c>
      <c r="D34" s="6" t="s">
        <v>28</v>
      </c>
      <c r="E34" s="8">
        <v>0.33888888888888885</v>
      </c>
      <c r="F34" s="8">
        <v>0.4222222222222222</v>
      </c>
      <c r="G34">
        <v>2</v>
      </c>
      <c r="H34">
        <v>1390</v>
      </c>
      <c r="I34">
        <v>921</v>
      </c>
      <c r="J34" s="1">
        <f t="shared" si="0"/>
        <v>1.2870606858584734</v>
      </c>
      <c r="K34" s="9">
        <f t="shared" si="1"/>
        <v>0.6435303429292367</v>
      </c>
    </row>
    <row r="35" spans="1:11" ht="18.75" thickBot="1" thickTop="1">
      <c r="A35" s="2">
        <f t="shared" si="2"/>
        <v>592</v>
      </c>
      <c r="B35" s="28">
        <v>41803</v>
      </c>
      <c r="C35" s="29">
        <v>25</v>
      </c>
      <c r="D35" s="6" t="s">
        <v>29</v>
      </c>
      <c r="E35" s="8">
        <v>0.33888888888888885</v>
      </c>
      <c r="F35" s="8">
        <v>0.4222222222222222</v>
      </c>
      <c r="G35">
        <v>2</v>
      </c>
      <c r="H35">
        <v>125</v>
      </c>
      <c r="I35">
        <v>511</v>
      </c>
      <c r="J35" s="1">
        <f t="shared" si="0"/>
        <v>0.7141020743471009</v>
      </c>
      <c r="K35" s="9">
        <f t="shared" si="1"/>
        <v>0.35705103717355047</v>
      </c>
    </row>
    <row r="36" spans="1:11" ht="18.75" thickBot="1" thickTop="1">
      <c r="A36" s="2">
        <f t="shared" si="2"/>
        <v>593</v>
      </c>
      <c r="B36" s="28">
        <v>41803</v>
      </c>
      <c r="C36" s="29">
        <v>25</v>
      </c>
      <c r="D36" s="6" t="s">
        <v>30</v>
      </c>
      <c r="E36" s="8">
        <v>0.33888888888888885</v>
      </c>
      <c r="F36" s="8">
        <v>0.422222222222222</v>
      </c>
      <c r="G36">
        <v>2</v>
      </c>
      <c r="H36">
        <v>245</v>
      </c>
      <c r="I36">
        <v>635</v>
      </c>
      <c r="J36" s="1">
        <f t="shared" si="0"/>
        <v>0.8873871178285891</v>
      </c>
      <c r="K36" s="9">
        <f t="shared" si="1"/>
        <v>0.4436935589142946</v>
      </c>
    </row>
    <row r="37" spans="1:11" ht="18.75" thickBot="1" thickTop="1">
      <c r="A37" s="2">
        <f t="shared" si="2"/>
        <v>594</v>
      </c>
      <c r="B37" s="28">
        <v>41803</v>
      </c>
      <c r="C37" s="29">
        <v>25</v>
      </c>
      <c r="D37" s="6" t="s">
        <v>31</v>
      </c>
      <c r="E37" s="8">
        <v>0.33888888888888885</v>
      </c>
      <c r="F37" s="8">
        <v>0.422222222222222</v>
      </c>
      <c r="G37">
        <v>2</v>
      </c>
      <c r="H37">
        <v>420</v>
      </c>
      <c r="I37">
        <v>864</v>
      </c>
      <c r="J37" s="1">
        <f t="shared" si="0"/>
        <v>1.2074054642581118</v>
      </c>
      <c r="K37" s="9">
        <f t="shared" si="1"/>
        <v>0.6037027321290559</v>
      </c>
    </row>
    <row r="38" spans="1:11" ht="18.75" thickBot="1" thickTop="1">
      <c r="A38" s="2">
        <f t="shared" si="2"/>
        <v>595</v>
      </c>
      <c r="B38" s="28">
        <v>41803</v>
      </c>
      <c r="C38" s="29">
        <v>25</v>
      </c>
      <c r="D38" s="6" t="s">
        <v>32</v>
      </c>
      <c r="E38" s="8">
        <v>0.33888888888888885</v>
      </c>
      <c r="F38" s="8">
        <v>0.422222222222222</v>
      </c>
      <c r="G38">
        <v>2</v>
      </c>
      <c r="H38">
        <v>11.7</v>
      </c>
      <c r="I38">
        <v>319</v>
      </c>
      <c r="J38" s="1">
        <f t="shared" si="0"/>
        <v>0.4457897489564094</v>
      </c>
      <c r="K38" s="9">
        <f t="shared" si="1"/>
        <v>0.2228948744782047</v>
      </c>
    </row>
    <row r="39" spans="1:11" ht="18.75" thickBot="1" thickTop="1">
      <c r="A39" s="2">
        <f t="shared" si="2"/>
        <v>596</v>
      </c>
      <c r="B39" s="28">
        <v>41803</v>
      </c>
      <c r="C39" s="29">
        <v>25</v>
      </c>
      <c r="D39" s="6" t="s">
        <v>33</v>
      </c>
      <c r="E39" s="8">
        <v>0.33888888888888885</v>
      </c>
      <c r="F39" s="8">
        <v>0.422222222222222</v>
      </c>
      <c r="G39">
        <v>2</v>
      </c>
      <c r="H39">
        <v>126</v>
      </c>
      <c r="I39">
        <v>475</v>
      </c>
      <c r="J39" s="1">
        <f t="shared" si="0"/>
        <v>0.6637935133363462</v>
      </c>
      <c r="K39" s="9">
        <f t="shared" si="1"/>
        <v>0.3318967566681731</v>
      </c>
    </row>
    <row r="40" spans="1:11" ht="18.75" thickBot="1" thickTop="1">
      <c r="A40" s="2">
        <f t="shared" si="2"/>
        <v>597</v>
      </c>
      <c r="B40" s="28">
        <v>41803</v>
      </c>
      <c r="C40" s="29">
        <v>25</v>
      </c>
      <c r="D40" s="6" t="s">
        <v>34</v>
      </c>
      <c r="E40" s="8">
        <v>0.33888888888888885</v>
      </c>
      <c r="F40" s="8">
        <v>0.422222222222222</v>
      </c>
      <c r="G40">
        <v>2</v>
      </c>
      <c r="H40">
        <v>390</v>
      </c>
      <c r="I40">
        <v>955</v>
      </c>
      <c r="J40" s="1">
        <f t="shared" si="0"/>
        <v>1.334574326813075</v>
      </c>
      <c r="K40" s="9">
        <f t="shared" si="1"/>
        <v>0.6672871634065375</v>
      </c>
    </row>
    <row r="41" spans="1:11" ht="18.75" thickBot="1" thickTop="1">
      <c r="A41" s="2">
        <f t="shared" si="2"/>
        <v>598</v>
      </c>
      <c r="B41" s="28">
        <v>41803</v>
      </c>
      <c r="C41" s="29">
        <v>25</v>
      </c>
      <c r="D41" s="6" t="s">
        <v>35</v>
      </c>
      <c r="E41" s="8">
        <v>0.33888888888888885</v>
      </c>
      <c r="F41" s="8">
        <v>0.422222222222222</v>
      </c>
      <c r="G41">
        <v>2</v>
      </c>
      <c r="H41">
        <v>61</v>
      </c>
      <c r="I41">
        <v>406</v>
      </c>
      <c r="J41" s="1">
        <f t="shared" si="0"/>
        <v>0.5673687713990664</v>
      </c>
      <c r="K41" s="9">
        <f t="shared" si="1"/>
        <v>0.2836843856995332</v>
      </c>
    </row>
    <row r="42" spans="1:11" ht="18.75" thickBot="1" thickTop="1">
      <c r="A42" s="2">
        <f t="shared" si="2"/>
        <v>599</v>
      </c>
      <c r="B42" s="28">
        <v>41803</v>
      </c>
      <c r="C42" s="29">
        <v>25</v>
      </c>
      <c r="D42" s="6" t="s">
        <v>36</v>
      </c>
      <c r="E42" s="8">
        <v>0.33888888888888885</v>
      </c>
      <c r="F42" s="8">
        <v>0.422222222222222</v>
      </c>
      <c r="G42">
        <v>2</v>
      </c>
      <c r="H42">
        <v>212</v>
      </c>
      <c r="I42">
        <v>817</v>
      </c>
      <c r="J42" s="1">
        <f t="shared" si="0"/>
        <v>1.1417248429385154</v>
      </c>
      <c r="K42" s="9">
        <f t="shared" si="1"/>
        <v>0.5708624214692577</v>
      </c>
    </row>
    <row r="43" spans="1:11" ht="18.75" thickBot="1" thickTop="1">
      <c r="A43" s="2">
        <f t="shared" si="2"/>
        <v>600</v>
      </c>
      <c r="B43" s="28">
        <v>41803</v>
      </c>
      <c r="C43" s="29">
        <v>25</v>
      </c>
      <c r="D43" s="6" t="s">
        <v>37</v>
      </c>
      <c r="E43" s="8">
        <v>0.33888888888888885</v>
      </c>
      <c r="F43" s="8">
        <v>0.422222222222222</v>
      </c>
      <c r="G43">
        <v>2</v>
      </c>
      <c r="H43">
        <v>47</v>
      </c>
      <c r="I43">
        <v>433</v>
      </c>
      <c r="J43" s="1">
        <f t="shared" si="0"/>
        <v>0.6051001921571324</v>
      </c>
      <c r="K43" s="9">
        <f t="shared" si="1"/>
        <v>0.3025500960785662</v>
      </c>
    </row>
    <row r="44" ht="12.75" thickTop="1"/>
    <row r="80" ht="16.5"/>
  </sheetData>
  <printOptions/>
  <pageMargins left="0.75" right="0.75" top="1" bottom="1" header="0.5" footer="0.5"/>
  <pageSetup orientation="portrait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07"/>
  <sheetViews>
    <sheetView tabSelected="1" workbookViewId="0" topLeftCell="H93">
      <selection activeCell="U84" sqref="U84"/>
    </sheetView>
  </sheetViews>
  <sheetFormatPr defaultColWidth="11.421875" defaultRowHeight="12.75"/>
  <cols>
    <col min="2" max="2" width="17.7109375" style="0" customWidth="1"/>
    <col min="8" max="8" width="24.140625" style="0" customWidth="1"/>
    <col min="11" max="11" width="14.421875" style="0" bestFit="1" customWidth="1"/>
  </cols>
  <sheetData>
    <row r="1" spans="2:9" ht="18">
      <c r="B1" s="23" t="s">
        <v>2</v>
      </c>
      <c r="C1" s="15"/>
      <c r="D1" s="16"/>
      <c r="E1" s="11"/>
      <c r="F1" s="11"/>
      <c r="G1" s="14" t="s">
        <v>0</v>
      </c>
      <c r="H1" s="15" t="s">
        <v>1</v>
      </c>
      <c r="I1" s="16"/>
    </row>
    <row r="2" spans="2:9" ht="18">
      <c r="B2" s="24" t="s">
        <v>38</v>
      </c>
      <c r="C2" s="18">
        <v>0.25</v>
      </c>
      <c r="D2" s="19" t="s">
        <v>39</v>
      </c>
      <c r="E2" s="11"/>
      <c r="F2" s="11"/>
      <c r="G2" s="17">
        <v>5</v>
      </c>
      <c r="H2" s="18">
        <v>2010</v>
      </c>
      <c r="I2" s="19" t="s">
        <v>40</v>
      </c>
    </row>
    <row r="3" spans="2:9" ht="18">
      <c r="B3" s="25" t="s">
        <v>3</v>
      </c>
      <c r="C3" s="21">
        <v>15</v>
      </c>
      <c r="D3" s="22" t="s">
        <v>39</v>
      </c>
      <c r="E3" s="11"/>
      <c r="F3" s="11"/>
      <c r="G3" s="17">
        <v>25</v>
      </c>
      <c r="H3" s="18">
        <v>2011</v>
      </c>
      <c r="I3" s="19" t="s">
        <v>40</v>
      </c>
    </row>
    <row r="4" spans="2:9" ht="18">
      <c r="B4" s="11"/>
      <c r="C4" s="11"/>
      <c r="D4" s="11"/>
      <c r="E4" s="11"/>
      <c r="F4" s="11"/>
      <c r="G4" s="17">
        <v>45</v>
      </c>
      <c r="H4" s="18">
        <v>2016</v>
      </c>
      <c r="I4" s="19" t="s">
        <v>40</v>
      </c>
    </row>
    <row r="5" spans="2:9" ht="18">
      <c r="B5" s="11"/>
      <c r="C5" s="11"/>
      <c r="D5" s="11"/>
      <c r="E5" s="11"/>
      <c r="F5" s="11"/>
      <c r="G5" s="17">
        <v>75</v>
      </c>
      <c r="H5" s="18">
        <v>2024</v>
      </c>
      <c r="I5" s="19" t="s">
        <v>40</v>
      </c>
    </row>
    <row r="6" spans="2:9" ht="16.5">
      <c r="B6" s="11"/>
      <c r="C6" s="11"/>
      <c r="D6" s="11"/>
      <c r="E6" s="11"/>
      <c r="F6" s="11"/>
      <c r="G6" s="17">
        <v>100</v>
      </c>
      <c r="H6" s="18">
        <v>2034</v>
      </c>
      <c r="I6" s="19" t="s">
        <v>40</v>
      </c>
    </row>
    <row r="7" spans="2:9" ht="16.5">
      <c r="B7" s="11"/>
      <c r="C7" s="11"/>
      <c r="D7" s="11"/>
      <c r="E7" s="11"/>
      <c r="F7" s="11"/>
      <c r="G7" s="20">
        <v>125</v>
      </c>
      <c r="H7" s="21">
        <v>2050</v>
      </c>
      <c r="I7" s="22" t="s">
        <v>40</v>
      </c>
    </row>
    <row r="8" spans="2:9" ht="16.5">
      <c r="B8" s="11"/>
      <c r="C8" s="11"/>
      <c r="D8" s="11"/>
      <c r="E8" s="11"/>
      <c r="F8" s="11"/>
      <c r="G8" s="12"/>
      <c r="H8" s="11"/>
      <c r="I8" s="11"/>
    </row>
    <row r="9" spans="3:9" ht="16.5">
      <c r="C9" s="13"/>
      <c r="D9" s="11"/>
      <c r="E9" s="11"/>
      <c r="F9" s="11"/>
      <c r="G9" s="12"/>
      <c r="H9" s="11"/>
      <c r="I9" s="11"/>
    </row>
    <row r="10" spans="2:9" ht="16.5">
      <c r="B10" s="11"/>
      <c r="C10" s="11"/>
      <c r="D10" s="11"/>
      <c r="E10" s="11"/>
      <c r="F10" s="11"/>
      <c r="G10" s="12"/>
      <c r="H10" s="11"/>
      <c r="I10" s="11"/>
    </row>
    <row r="11" spans="2:9" ht="16.5">
      <c r="B11" s="11"/>
      <c r="C11" s="11"/>
      <c r="D11" s="11"/>
      <c r="E11" s="11"/>
      <c r="F11" s="11"/>
      <c r="G11" s="12"/>
      <c r="H11" s="11"/>
      <c r="I11" s="11"/>
    </row>
    <row r="12" spans="2:9" ht="16.5">
      <c r="B12" s="11"/>
      <c r="C12" s="11"/>
      <c r="D12" s="11"/>
      <c r="E12" s="11"/>
      <c r="F12" s="11"/>
      <c r="G12" s="12"/>
      <c r="H12" s="11"/>
      <c r="I12" s="11"/>
    </row>
    <row r="13" spans="2:9" ht="16.5">
      <c r="B13" s="11"/>
      <c r="C13" s="11"/>
      <c r="D13" s="11"/>
      <c r="E13" s="11"/>
      <c r="F13" s="11"/>
      <c r="G13" s="12"/>
      <c r="H13" s="11"/>
      <c r="I13" s="11"/>
    </row>
    <row r="14" spans="1:9" ht="16.5">
      <c r="A14" s="13" t="s">
        <v>41</v>
      </c>
      <c r="B14" s="11" t="s">
        <v>47</v>
      </c>
      <c r="C14" s="11"/>
      <c r="D14" s="11"/>
      <c r="E14" s="11"/>
      <c r="F14" s="11"/>
      <c r="G14" s="12"/>
      <c r="H14" s="11"/>
      <c r="I14" s="11"/>
    </row>
    <row r="15" spans="2:9" ht="18" thickBot="1">
      <c r="B15" s="11"/>
      <c r="C15" s="11"/>
      <c r="D15" s="11"/>
      <c r="E15" s="11"/>
      <c r="F15" s="11"/>
      <c r="G15" s="12"/>
      <c r="H15" s="11"/>
      <c r="I15" s="11"/>
    </row>
    <row r="16" spans="1:11" ht="18.75" thickBot="1" thickTop="1">
      <c r="A16" s="2" t="s">
        <v>5</v>
      </c>
      <c r="B16" s="2" t="s">
        <v>6</v>
      </c>
      <c r="C16" s="2" t="s">
        <v>0</v>
      </c>
      <c r="D16" s="2" t="s">
        <v>7</v>
      </c>
      <c r="E16" s="2" t="s">
        <v>8</v>
      </c>
      <c r="F16" s="2" t="s">
        <v>9</v>
      </c>
      <c r="G16" s="35" t="s">
        <v>10</v>
      </c>
      <c r="H16" s="35" t="s">
        <v>11</v>
      </c>
      <c r="I16" s="4" t="s">
        <v>12</v>
      </c>
      <c r="J16" s="27" t="s">
        <v>4</v>
      </c>
      <c r="K16" s="27" t="s">
        <v>4</v>
      </c>
    </row>
    <row r="17" spans="1:11" ht="19.5" thickBot="1" thickTop="1">
      <c r="A17" s="2"/>
      <c r="B17" s="2"/>
      <c r="C17" s="6"/>
      <c r="D17" s="6"/>
      <c r="E17" s="6"/>
      <c r="F17" s="6"/>
      <c r="G17" s="35" t="s">
        <v>55</v>
      </c>
      <c r="H17" s="35" t="s">
        <v>54</v>
      </c>
      <c r="J17" s="27" t="s">
        <v>53</v>
      </c>
      <c r="K17" s="27" t="s">
        <v>44</v>
      </c>
    </row>
    <row r="18" spans="1:9" ht="18.75" thickBot="1" thickTop="1">
      <c r="A18" s="2">
        <v>601</v>
      </c>
      <c r="B18" s="28">
        <v>41804</v>
      </c>
      <c r="C18" s="29">
        <v>125</v>
      </c>
      <c r="D18" s="6" t="s">
        <v>13</v>
      </c>
      <c r="E18" s="8">
        <v>0.31527777777777777</v>
      </c>
      <c r="F18" s="8">
        <v>0.3986111111111111</v>
      </c>
      <c r="G18">
        <v>2</v>
      </c>
      <c r="I18">
        <v>343593</v>
      </c>
    </row>
    <row r="19" spans="1:7" ht="18.75" thickBot="1" thickTop="1">
      <c r="A19" s="2"/>
      <c r="B19" s="2"/>
      <c r="C19" s="6"/>
      <c r="D19" s="6"/>
      <c r="E19" s="6"/>
      <c r="F19" s="6"/>
      <c r="G19" s="7"/>
    </row>
    <row r="20" spans="1:11" ht="18.75" thickBot="1" thickTop="1">
      <c r="A20" s="2">
        <f>A18+1</f>
        <v>602</v>
      </c>
      <c r="B20" s="28">
        <v>41804</v>
      </c>
      <c r="C20" s="29">
        <v>125</v>
      </c>
      <c r="D20" s="6" t="s">
        <v>14</v>
      </c>
      <c r="E20" s="8">
        <v>0.31527777777777777</v>
      </c>
      <c r="F20" s="8">
        <v>0.3986111111111111</v>
      </c>
      <c r="G20">
        <v>2</v>
      </c>
      <c r="H20">
        <v>445</v>
      </c>
      <c r="I20">
        <v>837</v>
      </c>
      <c r="J20" s="1">
        <f>((I20/$C$3)/(($I$18/$C$2)/$H$7)*12.011*1.06)</f>
        <v>1.0596654962411924</v>
      </c>
      <c r="K20">
        <f>J20/2</f>
        <v>0.5298327481205962</v>
      </c>
    </row>
    <row r="21" spans="1:11" ht="18.75" thickBot="1" thickTop="1">
      <c r="A21" s="2">
        <f>A20+1</f>
        <v>603</v>
      </c>
      <c r="B21" s="28">
        <v>41804</v>
      </c>
      <c r="C21" s="29">
        <v>125</v>
      </c>
      <c r="D21" s="6" t="s">
        <v>15</v>
      </c>
      <c r="E21" s="8">
        <v>0.31527777777777777</v>
      </c>
      <c r="F21" s="8">
        <v>0.3986111111111111</v>
      </c>
      <c r="G21">
        <v>2</v>
      </c>
      <c r="H21">
        <v>1532</v>
      </c>
      <c r="I21">
        <v>653</v>
      </c>
      <c r="J21" s="1">
        <f aca="true" t="shared" si="0" ref="J21:J43">((I21/$C$3)/(($I$18/$C$2)/$H$7)*12.011*1.06)</f>
        <v>0.8267163309982062</v>
      </c>
      <c r="K21">
        <f aca="true" t="shared" si="1" ref="K21:K43">J21/2</f>
        <v>0.4133581654991031</v>
      </c>
    </row>
    <row r="22" spans="1:11" ht="18.75" thickBot="1" thickTop="1">
      <c r="A22" s="2">
        <f>A21+1</f>
        <v>604</v>
      </c>
      <c r="B22" s="28">
        <v>41804</v>
      </c>
      <c r="C22" s="29">
        <v>125</v>
      </c>
      <c r="D22" s="6" t="s">
        <v>16</v>
      </c>
      <c r="E22" s="8">
        <v>0.31527777777777777</v>
      </c>
      <c r="F22" s="8">
        <v>0.3986111111111111</v>
      </c>
      <c r="G22">
        <v>2</v>
      </c>
      <c r="H22">
        <v>42</v>
      </c>
      <c r="I22">
        <v>776</v>
      </c>
      <c r="J22" s="1">
        <f t="shared" si="0"/>
        <v>0.9824377838508547</v>
      </c>
      <c r="K22">
        <f t="shared" si="1"/>
        <v>0.49121889192542734</v>
      </c>
    </row>
    <row r="23" spans="1:11" ht="18.75" thickBot="1" thickTop="1">
      <c r="A23" s="2">
        <f>A22+1</f>
        <v>605</v>
      </c>
      <c r="B23" s="28">
        <v>41804</v>
      </c>
      <c r="C23" s="29">
        <v>125</v>
      </c>
      <c r="D23" s="6" t="s">
        <v>17</v>
      </c>
      <c r="E23" s="8">
        <v>0.31527777777777777</v>
      </c>
      <c r="F23" s="8">
        <v>0.3986111111111111</v>
      </c>
      <c r="G23">
        <v>2</v>
      </c>
      <c r="H23">
        <v>520</v>
      </c>
      <c r="I23">
        <v>939</v>
      </c>
      <c r="J23" s="1">
        <f t="shared" si="0"/>
        <v>1.188800359582413</v>
      </c>
      <c r="K23">
        <f t="shared" si="1"/>
        <v>0.5944001797912065</v>
      </c>
    </row>
    <row r="24" spans="1:11" ht="18.75" thickBot="1" thickTop="1">
      <c r="A24" s="2">
        <f aca="true" t="shared" si="2" ref="A24:A43">A23+1</f>
        <v>606</v>
      </c>
      <c r="B24" s="28">
        <v>41804</v>
      </c>
      <c r="C24" s="29">
        <v>125</v>
      </c>
      <c r="D24" s="6" t="s">
        <v>18</v>
      </c>
      <c r="E24" s="8">
        <v>0.31527777777777777</v>
      </c>
      <c r="F24" s="8">
        <v>0.3986111111111111</v>
      </c>
      <c r="G24">
        <v>2</v>
      </c>
      <c r="H24">
        <v>960</v>
      </c>
      <c r="I24">
        <v>525</v>
      </c>
      <c r="J24" s="1">
        <f t="shared" si="0"/>
        <v>0.6646647377856941</v>
      </c>
      <c r="K24">
        <f t="shared" si="1"/>
        <v>0.33233236889284706</v>
      </c>
    </row>
    <row r="25" spans="1:11" ht="18.75" thickBot="1" thickTop="1">
      <c r="A25" s="2">
        <f t="shared" si="2"/>
        <v>607</v>
      </c>
      <c r="B25" s="28">
        <v>41804</v>
      </c>
      <c r="C25" s="29">
        <v>125</v>
      </c>
      <c r="D25" s="6" t="s">
        <v>19</v>
      </c>
      <c r="E25" s="8">
        <v>0.31527777777777777</v>
      </c>
      <c r="F25" s="8">
        <v>0.3986111111111111</v>
      </c>
      <c r="G25">
        <v>2</v>
      </c>
      <c r="H25">
        <v>120</v>
      </c>
      <c r="I25">
        <v>1283</v>
      </c>
      <c r="J25" s="1">
        <f t="shared" si="0"/>
        <v>1.6243140163410392</v>
      </c>
      <c r="K25">
        <f t="shared" si="1"/>
        <v>0.8121570081705196</v>
      </c>
    </row>
    <row r="26" spans="1:11" ht="18.75" thickBot="1" thickTop="1">
      <c r="A26" s="2">
        <f t="shared" si="2"/>
        <v>608</v>
      </c>
      <c r="B26" s="28">
        <v>41804</v>
      </c>
      <c r="C26" s="29">
        <v>125</v>
      </c>
      <c r="D26" s="6" t="s">
        <v>20</v>
      </c>
      <c r="E26" s="8">
        <v>0.31527777777777777</v>
      </c>
      <c r="F26" s="8">
        <v>0.3986111111111111</v>
      </c>
      <c r="G26">
        <v>2</v>
      </c>
      <c r="H26">
        <v>880</v>
      </c>
      <c r="I26">
        <v>678</v>
      </c>
      <c r="J26" s="1">
        <f t="shared" si="0"/>
        <v>0.8583670327975251</v>
      </c>
      <c r="K26">
        <f t="shared" si="1"/>
        <v>0.42918351639876257</v>
      </c>
    </row>
    <row r="27" spans="1:11" ht="18.75" thickBot="1" thickTop="1">
      <c r="A27" s="2">
        <f t="shared" si="2"/>
        <v>609</v>
      </c>
      <c r="B27" s="28">
        <v>41804</v>
      </c>
      <c r="C27" s="29">
        <v>125</v>
      </c>
      <c r="D27" s="6" t="s">
        <v>21</v>
      </c>
      <c r="E27" s="8">
        <v>0.31527777777777777</v>
      </c>
      <c r="F27" s="8">
        <v>0.3986111111111111</v>
      </c>
      <c r="G27">
        <v>2</v>
      </c>
      <c r="H27">
        <v>275</v>
      </c>
      <c r="I27">
        <v>1304</v>
      </c>
      <c r="J27" s="1">
        <f t="shared" si="0"/>
        <v>1.650900605852467</v>
      </c>
      <c r="K27">
        <f t="shared" si="1"/>
        <v>0.8254503029262334</v>
      </c>
    </row>
    <row r="28" spans="1:11" ht="18.75" thickBot="1" thickTop="1">
      <c r="A28" s="2">
        <f t="shared" si="2"/>
        <v>610</v>
      </c>
      <c r="B28" s="28">
        <v>41804</v>
      </c>
      <c r="C28" s="29">
        <v>125</v>
      </c>
      <c r="D28" s="6" t="s">
        <v>22</v>
      </c>
      <c r="E28" s="8">
        <v>0.31527777777777777</v>
      </c>
      <c r="F28" s="8">
        <v>0.3986111111111111</v>
      </c>
      <c r="G28">
        <v>2</v>
      </c>
      <c r="H28">
        <v>128</v>
      </c>
      <c r="I28">
        <v>1276</v>
      </c>
      <c r="J28" s="1">
        <f t="shared" si="0"/>
        <v>1.6154518198372299</v>
      </c>
      <c r="K28">
        <f t="shared" si="1"/>
        <v>0.8077259099186149</v>
      </c>
    </row>
    <row r="29" spans="1:11" ht="18.75" thickBot="1" thickTop="1">
      <c r="A29" s="2">
        <f t="shared" si="2"/>
        <v>611</v>
      </c>
      <c r="B29" s="28">
        <v>41804</v>
      </c>
      <c r="C29" s="29">
        <v>125</v>
      </c>
      <c r="D29" s="6" t="s">
        <v>23</v>
      </c>
      <c r="E29" s="8">
        <v>0.31527777777777777</v>
      </c>
      <c r="F29" s="8">
        <v>0.3986111111111111</v>
      </c>
      <c r="G29">
        <v>2</v>
      </c>
      <c r="H29">
        <v>22</v>
      </c>
      <c r="I29">
        <v>729</v>
      </c>
      <c r="J29" s="1">
        <f t="shared" si="0"/>
        <v>0.9229344644681354</v>
      </c>
      <c r="K29">
        <f t="shared" si="1"/>
        <v>0.4614672322340677</v>
      </c>
    </row>
    <row r="30" spans="1:11" ht="18.75" thickBot="1" thickTop="1">
      <c r="A30" s="2">
        <f t="shared" si="2"/>
        <v>612</v>
      </c>
      <c r="B30" s="28">
        <v>41804</v>
      </c>
      <c r="C30" s="29">
        <v>125</v>
      </c>
      <c r="D30" s="6" t="s">
        <v>24</v>
      </c>
      <c r="E30" s="8">
        <v>0.31527777777777777</v>
      </c>
      <c r="F30" s="8">
        <v>0.3986111111111111</v>
      </c>
      <c r="G30">
        <v>2</v>
      </c>
      <c r="H30">
        <v>233</v>
      </c>
      <c r="I30">
        <v>1735</v>
      </c>
      <c r="J30" s="1">
        <f t="shared" si="0"/>
        <v>2.1965587048727224</v>
      </c>
      <c r="K30">
        <f t="shared" si="1"/>
        <v>1.0982793524363612</v>
      </c>
    </row>
    <row r="31" spans="1:11" ht="18.75" thickBot="1" thickTop="1">
      <c r="A31" s="2">
        <f t="shared" si="2"/>
        <v>613</v>
      </c>
      <c r="B31" s="28">
        <v>41804</v>
      </c>
      <c r="C31" s="29">
        <v>125</v>
      </c>
      <c r="D31" s="6" t="s">
        <v>25</v>
      </c>
      <c r="E31" s="8">
        <v>0.31527777777777777</v>
      </c>
      <c r="F31" s="8">
        <v>0.3986111111111111</v>
      </c>
      <c r="G31">
        <v>2</v>
      </c>
      <c r="H31">
        <v>860</v>
      </c>
      <c r="I31">
        <v>737</v>
      </c>
      <c r="J31" s="1">
        <f t="shared" si="0"/>
        <v>0.9330626890439173</v>
      </c>
      <c r="K31">
        <f t="shared" si="1"/>
        <v>0.46653134452195866</v>
      </c>
    </row>
    <row r="32" spans="1:11" ht="18.75" thickBot="1" thickTop="1">
      <c r="A32" s="2">
        <f t="shared" si="2"/>
        <v>614</v>
      </c>
      <c r="B32" s="28">
        <v>41804</v>
      </c>
      <c r="C32" s="29">
        <v>125</v>
      </c>
      <c r="D32" s="6" t="s">
        <v>26</v>
      </c>
      <c r="E32" s="8">
        <v>0.31527777777777777</v>
      </c>
      <c r="F32" s="8">
        <v>0.3986111111111111</v>
      </c>
      <c r="G32">
        <v>2</v>
      </c>
      <c r="H32">
        <v>65</v>
      </c>
      <c r="I32">
        <v>990</v>
      </c>
      <c r="J32" s="1">
        <f t="shared" si="0"/>
        <v>1.2533677912530232</v>
      </c>
      <c r="K32">
        <f t="shared" si="1"/>
        <v>0.6266838956265116</v>
      </c>
    </row>
    <row r="33" spans="1:11" ht="18.75" thickBot="1" thickTop="1">
      <c r="A33" s="2">
        <f t="shared" si="2"/>
        <v>615</v>
      </c>
      <c r="B33" s="28">
        <v>41804</v>
      </c>
      <c r="C33" s="29">
        <v>125</v>
      </c>
      <c r="D33" s="6" t="s">
        <v>27</v>
      </c>
      <c r="E33" s="8">
        <v>0.31527777777777777</v>
      </c>
      <c r="F33" s="8">
        <v>0.3986111111111111</v>
      </c>
      <c r="G33">
        <v>2</v>
      </c>
      <c r="H33">
        <v>740</v>
      </c>
      <c r="I33">
        <v>502</v>
      </c>
      <c r="J33" s="1">
        <f t="shared" si="0"/>
        <v>0.6355460921303209</v>
      </c>
      <c r="K33">
        <f t="shared" si="1"/>
        <v>0.31777304606516044</v>
      </c>
    </row>
    <row r="34" spans="1:11" ht="18.75" thickBot="1" thickTop="1">
      <c r="A34" s="2">
        <f t="shared" si="2"/>
        <v>616</v>
      </c>
      <c r="B34" s="28">
        <v>41804</v>
      </c>
      <c r="C34" s="29">
        <v>125</v>
      </c>
      <c r="D34" s="6" t="s">
        <v>28</v>
      </c>
      <c r="E34" s="8">
        <v>0.31527777777777777</v>
      </c>
      <c r="F34" s="8">
        <v>0.3986111111111111</v>
      </c>
      <c r="G34">
        <v>2</v>
      </c>
      <c r="H34">
        <v>1390</v>
      </c>
      <c r="I34">
        <v>474</v>
      </c>
      <c r="J34" s="1">
        <f t="shared" si="0"/>
        <v>0.6000973061150839</v>
      </c>
      <c r="K34">
        <f t="shared" si="1"/>
        <v>0.30004865305754197</v>
      </c>
    </row>
    <row r="35" spans="1:11" ht="18.75" thickBot="1" thickTop="1">
      <c r="A35" s="2">
        <f t="shared" si="2"/>
        <v>617</v>
      </c>
      <c r="B35" s="28">
        <v>41804</v>
      </c>
      <c r="C35" s="29">
        <v>125</v>
      </c>
      <c r="D35" s="6" t="s">
        <v>29</v>
      </c>
      <c r="E35" s="8">
        <v>0.31527777777777777</v>
      </c>
      <c r="F35" s="8">
        <v>0.3986111111111111</v>
      </c>
      <c r="G35">
        <v>2</v>
      </c>
      <c r="H35">
        <v>125</v>
      </c>
      <c r="I35">
        <v>1268</v>
      </c>
      <c r="J35" s="1">
        <f t="shared" si="0"/>
        <v>1.605323595261448</v>
      </c>
      <c r="K35">
        <f t="shared" si="1"/>
        <v>0.802661797630724</v>
      </c>
    </row>
    <row r="36" spans="1:11" ht="18.75" thickBot="1" thickTop="1">
      <c r="A36" s="2">
        <f t="shared" si="2"/>
        <v>618</v>
      </c>
      <c r="B36" s="28">
        <v>41804</v>
      </c>
      <c r="C36" s="29">
        <v>125</v>
      </c>
      <c r="D36" s="6" t="s">
        <v>30</v>
      </c>
      <c r="E36" s="8">
        <v>0.31527777777777777</v>
      </c>
      <c r="F36" s="8">
        <v>0.3986111111111111</v>
      </c>
      <c r="G36">
        <v>2</v>
      </c>
      <c r="H36">
        <v>245</v>
      </c>
      <c r="I36">
        <v>1127</v>
      </c>
      <c r="J36" s="1">
        <f t="shared" si="0"/>
        <v>1.4268136371132902</v>
      </c>
      <c r="K36">
        <f t="shared" si="1"/>
        <v>0.7134068185566451</v>
      </c>
    </row>
    <row r="37" spans="1:11" ht="18.75" thickBot="1" thickTop="1">
      <c r="A37" s="2">
        <f t="shared" si="2"/>
        <v>619</v>
      </c>
      <c r="B37" s="28">
        <v>41804</v>
      </c>
      <c r="C37" s="29">
        <v>125</v>
      </c>
      <c r="D37" s="6" t="s">
        <v>31</v>
      </c>
      <c r="E37" s="8">
        <v>0.31527777777777777</v>
      </c>
      <c r="F37" s="8">
        <v>0.3986111111111111</v>
      </c>
      <c r="G37">
        <v>2</v>
      </c>
      <c r="H37">
        <v>420</v>
      </c>
      <c r="I37">
        <v>835</v>
      </c>
      <c r="J37" s="1">
        <f t="shared" si="0"/>
        <v>1.0571334400972467</v>
      </c>
      <c r="K37">
        <f t="shared" si="1"/>
        <v>0.5285667200486234</v>
      </c>
    </row>
    <row r="38" spans="1:11" ht="18.75" thickBot="1" thickTop="1">
      <c r="A38" s="2">
        <f t="shared" si="2"/>
        <v>620</v>
      </c>
      <c r="B38" s="28">
        <v>41804</v>
      </c>
      <c r="C38" s="29">
        <v>125</v>
      </c>
      <c r="D38" s="6" t="s">
        <v>32</v>
      </c>
      <c r="E38" s="8">
        <v>0.31527777777777777</v>
      </c>
      <c r="F38" s="8">
        <v>0.3986111111111111</v>
      </c>
      <c r="G38">
        <v>2</v>
      </c>
      <c r="H38">
        <v>11.7</v>
      </c>
      <c r="I38">
        <v>588</v>
      </c>
      <c r="J38" s="1">
        <f t="shared" si="0"/>
        <v>0.7444245063199775</v>
      </c>
      <c r="K38">
        <f t="shared" si="1"/>
        <v>0.37221225315998874</v>
      </c>
    </row>
    <row r="39" spans="1:11" ht="18.75" thickBot="1" thickTop="1">
      <c r="A39" s="2">
        <f t="shared" si="2"/>
        <v>621</v>
      </c>
      <c r="B39" s="28">
        <v>41804</v>
      </c>
      <c r="C39" s="29">
        <v>125</v>
      </c>
      <c r="D39" s="6" t="s">
        <v>33</v>
      </c>
      <c r="E39" s="8">
        <v>0.31527777777777777</v>
      </c>
      <c r="F39" s="8">
        <v>0.3986111111111111</v>
      </c>
      <c r="G39">
        <v>2</v>
      </c>
      <c r="H39">
        <v>126</v>
      </c>
      <c r="I39">
        <v>1229</v>
      </c>
      <c r="J39" s="1">
        <f t="shared" si="0"/>
        <v>1.5559485004545108</v>
      </c>
      <c r="K39">
        <f t="shared" si="1"/>
        <v>0.7779742502272554</v>
      </c>
    </row>
    <row r="40" spans="1:11" ht="18.75" thickBot="1" thickTop="1">
      <c r="A40" s="2">
        <f t="shared" si="2"/>
        <v>622</v>
      </c>
      <c r="B40" s="28">
        <v>41804</v>
      </c>
      <c r="C40" s="29">
        <v>125</v>
      </c>
      <c r="D40" s="6" t="s">
        <v>34</v>
      </c>
      <c r="E40" s="8">
        <v>0.31527777777777777</v>
      </c>
      <c r="F40" s="8">
        <v>0.3986111111111111</v>
      </c>
      <c r="G40">
        <v>2</v>
      </c>
      <c r="H40">
        <v>390</v>
      </c>
      <c r="I40">
        <v>831</v>
      </c>
      <c r="J40" s="1">
        <f t="shared" si="0"/>
        <v>1.0520693278093558</v>
      </c>
      <c r="K40">
        <f t="shared" si="1"/>
        <v>0.5260346639046779</v>
      </c>
    </row>
    <row r="41" spans="1:11" ht="18.75" thickBot="1" thickTop="1">
      <c r="A41" s="2">
        <f t="shared" si="2"/>
        <v>623</v>
      </c>
      <c r="B41" s="28">
        <v>41804</v>
      </c>
      <c r="C41" s="29">
        <v>125</v>
      </c>
      <c r="D41" s="6" t="s">
        <v>35</v>
      </c>
      <c r="E41" s="8">
        <v>0.33888888888888885</v>
      </c>
      <c r="F41" s="8">
        <v>0.3986111111111111</v>
      </c>
      <c r="G41">
        <v>2</v>
      </c>
      <c r="H41">
        <v>61</v>
      </c>
      <c r="I41">
        <v>1283</v>
      </c>
      <c r="J41" s="1">
        <f t="shared" si="0"/>
        <v>1.6243140163410392</v>
      </c>
      <c r="K41">
        <f t="shared" si="1"/>
        <v>0.8121570081705196</v>
      </c>
    </row>
    <row r="42" spans="1:11" ht="18.75" thickBot="1" thickTop="1">
      <c r="A42" s="2">
        <f t="shared" si="2"/>
        <v>624</v>
      </c>
      <c r="B42" s="28">
        <v>41804</v>
      </c>
      <c r="C42" s="29">
        <v>125</v>
      </c>
      <c r="D42" s="6" t="s">
        <v>36</v>
      </c>
      <c r="E42" s="8">
        <v>0.33888888888888885</v>
      </c>
      <c r="F42" s="8">
        <v>0.3986111111111111</v>
      </c>
      <c r="G42">
        <v>2</v>
      </c>
      <c r="H42">
        <v>212</v>
      </c>
      <c r="I42">
        <v>1066</v>
      </c>
      <c r="J42" s="1">
        <f t="shared" si="0"/>
        <v>1.349585924722952</v>
      </c>
      <c r="K42">
        <f t="shared" si="1"/>
        <v>0.674792962361476</v>
      </c>
    </row>
    <row r="43" spans="1:11" ht="18.75" thickBot="1" thickTop="1">
      <c r="A43" s="2">
        <f t="shared" si="2"/>
        <v>625</v>
      </c>
      <c r="B43" s="28">
        <v>41804</v>
      </c>
      <c r="C43" s="29">
        <v>125</v>
      </c>
      <c r="D43" s="6" t="s">
        <v>37</v>
      </c>
      <c r="E43" s="8">
        <v>0.33888888888888885</v>
      </c>
      <c r="F43" s="8">
        <v>0.3986111111111111</v>
      </c>
      <c r="G43">
        <v>2</v>
      </c>
      <c r="H43">
        <v>47</v>
      </c>
      <c r="I43">
        <v>932</v>
      </c>
      <c r="J43" s="1">
        <f t="shared" si="0"/>
        <v>1.1799381630786037</v>
      </c>
      <c r="K43">
        <f t="shared" si="1"/>
        <v>0.5899690815393018</v>
      </c>
    </row>
    <row r="46" spans="1:6" ht="16.5">
      <c r="A46" s="13" t="s">
        <v>41</v>
      </c>
      <c r="B46" s="11" t="s">
        <v>49</v>
      </c>
      <c r="C46" s="11" t="s">
        <v>51</v>
      </c>
      <c r="D46" s="11"/>
      <c r="E46" s="11"/>
      <c r="F46" s="11"/>
    </row>
    <row r="47" spans="2:6" ht="18" thickBot="1">
      <c r="B47" s="11"/>
      <c r="C47" s="11"/>
      <c r="D47" s="11"/>
      <c r="E47" s="11"/>
      <c r="F47" s="11"/>
    </row>
    <row r="48" spans="1:11" ht="18.75" thickBot="1" thickTop="1">
      <c r="A48" s="2" t="s">
        <v>5</v>
      </c>
      <c r="B48" s="2" t="s">
        <v>6</v>
      </c>
      <c r="C48" s="2" t="s">
        <v>0</v>
      </c>
      <c r="D48" s="2" t="s">
        <v>7</v>
      </c>
      <c r="E48" s="2" t="s">
        <v>8</v>
      </c>
      <c r="F48" s="2" t="s">
        <v>9</v>
      </c>
      <c r="G48" s="35" t="s">
        <v>10</v>
      </c>
      <c r="H48" s="35" t="s">
        <v>11</v>
      </c>
      <c r="I48" s="4" t="s">
        <v>12</v>
      </c>
      <c r="J48" s="27" t="s">
        <v>4</v>
      </c>
      <c r="K48" s="27" t="s">
        <v>4</v>
      </c>
    </row>
    <row r="49" spans="1:11" ht="19.5" thickBot="1" thickTop="1">
      <c r="A49" s="2"/>
      <c r="B49" s="2"/>
      <c r="C49" s="6"/>
      <c r="D49" s="6"/>
      <c r="E49" s="6"/>
      <c r="F49" s="6"/>
      <c r="G49" s="35" t="s">
        <v>55</v>
      </c>
      <c r="H49" s="35" t="s">
        <v>54</v>
      </c>
      <c r="J49" s="27" t="s">
        <v>53</v>
      </c>
      <c r="K49" s="27" t="s">
        <v>44</v>
      </c>
    </row>
    <row r="50" spans="1:9" ht="18.75" thickBot="1" thickTop="1">
      <c r="A50" s="2">
        <f>A43+1</f>
        <v>626</v>
      </c>
      <c r="B50" s="28">
        <v>41804</v>
      </c>
      <c r="C50" s="6">
        <v>100</v>
      </c>
      <c r="D50" s="6" t="s">
        <v>13</v>
      </c>
      <c r="E50" s="8"/>
      <c r="F50" s="8"/>
      <c r="G50">
        <v>2</v>
      </c>
      <c r="I50">
        <v>332896</v>
      </c>
    </row>
    <row r="51" spans="1:6" ht="18.75" thickBot="1" thickTop="1">
      <c r="A51" s="2"/>
      <c r="B51" s="2"/>
      <c r="C51" s="6"/>
      <c r="D51" s="6"/>
      <c r="E51" s="6"/>
      <c r="F51" s="6"/>
    </row>
    <row r="52" spans="1:11" ht="18.75" thickBot="1" thickTop="1">
      <c r="A52" s="2">
        <f>A50+1</f>
        <v>627</v>
      </c>
      <c r="B52" s="28">
        <v>41804</v>
      </c>
      <c r="C52" s="6">
        <v>100</v>
      </c>
      <c r="D52" s="6" t="s">
        <v>14</v>
      </c>
      <c r="E52" s="8"/>
      <c r="F52" s="8"/>
      <c r="G52">
        <v>2</v>
      </c>
      <c r="H52">
        <v>445</v>
      </c>
      <c r="I52">
        <v>1035</v>
      </c>
      <c r="J52">
        <f>((I52/$C$3)/(($I$50/$C$2)/$H$6)*12.011*1.06)</f>
        <v>1.3418887237755934</v>
      </c>
      <c r="K52">
        <f>J52/2</f>
        <v>0.6709443618877967</v>
      </c>
    </row>
    <row r="53" spans="1:11" ht="18.75" thickBot="1" thickTop="1">
      <c r="A53" s="2">
        <f>A52+1</f>
        <v>628</v>
      </c>
      <c r="B53" s="28">
        <v>41804</v>
      </c>
      <c r="C53" s="6">
        <v>100</v>
      </c>
      <c r="D53" s="6" t="s">
        <v>15</v>
      </c>
      <c r="E53" s="8"/>
      <c r="F53" s="8"/>
      <c r="G53">
        <v>2</v>
      </c>
      <c r="H53">
        <v>1532</v>
      </c>
      <c r="I53">
        <v>812</v>
      </c>
      <c r="J53">
        <f aca="true" t="shared" si="3" ref="J53:J75">((I53/$C$3)/(($I$50/$C$2)/$H$6)*12.011*1.06)</f>
        <v>1.0527668055128327</v>
      </c>
      <c r="K53">
        <f aca="true" t="shared" si="4" ref="K53:K75">J53/2</f>
        <v>0.5263834027564164</v>
      </c>
    </row>
    <row r="54" spans="1:11" ht="18.75" thickBot="1" thickTop="1">
      <c r="A54" s="2">
        <f>A53+1</f>
        <v>629</v>
      </c>
      <c r="B54" s="28">
        <v>41804</v>
      </c>
      <c r="C54" s="6">
        <v>100</v>
      </c>
      <c r="D54" s="6" t="s">
        <v>16</v>
      </c>
      <c r="E54" s="8"/>
      <c r="F54" s="8"/>
      <c r="G54">
        <v>2</v>
      </c>
      <c r="H54">
        <v>42</v>
      </c>
      <c r="I54">
        <v>1157</v>
      </c>
      <c r="J54">
        <f t="shared" si="3"/>
        <v>1.5000630467713643</v>
      </c>
      <c r="K54">
        <f t="shared" si="4"/>
        <v>0.7500315233856821</v>
      </c>
    </row>
    <row r="55" spans="1:11" ht="18.75" thickBot="1" thickTop="1">
      <c r="A55" s="2">
        <f>A54+1</f>
        <v>630</v>
      </c>
      <c r="B55" s="28">
        <v>41804</v>
      </c>
      <c r="C55" s="6">
        <v>100</v>
      </c>
      <c r="D55" s="6" t="s">
        <v>17</v>
      </c>
      <c r="E55" s="8"/>
      <c r="F55" s="8"/>
      <c r="G55">
        <v>2</v>
      </c>
      <c r="H55">
        <v>520</v>
      </c>
      <c r="I55">
        <v>1260</v>
      </c>
      <c r="J55">
        <f t="shared" si="3"/>
        <v>1.6336036637268094</v>
      </c>
      <c r="K55">
        <f t="shared" si="4"/>
        <v>0.8168018318634047</v>
      </c>
    </row>
    <row r="56" spans="1:11" ht="18.75" thickBot="1" thickTop="1">
      <c r="A56" s="2">
        <f aca="true" t="shared" si="5" ref="A56:A75">A55+1</f>
        <v>631</v>
      </c>
      <c r="B56" s="28">
        <v>41804</v>
      </c>
      <c r="C56" s="6">
        <v>100</v>
      </c>
      <c r="D56" s="6" t="s">
        <v>18</v>
      </c>
      <c r="E56" s="8"/>
      <c r="F56" s="8"/>
      <c r="G56">
        <v>2</v>
      </c>
      <c r="H56">
        <v>960</v>
      </c>
      <c r="I56">
        <v>701</v>
      </c>
      <c r="J56">
        <f t="shared" si="3"/>
        <v>0.9088541018035662</v>
      </c>
      <c r="K56">
        <f t="shared" si="4"/>
        <v>0.4544270509017831</v>
      </c>
    </row>
    <row r="57" spans="1:11" ht="18.75" thickBot="1" thickTop="1">
      <c r="A57" s="2">
        <f t="shared" si="5"/>
        <v>632</v>
      </c>
      <c r="B57" s="28">
        <v>41804</v>
      </c>
      <c r="C57" s="6">
        <v>100</v>
      </c>
      <c r="D57" s="6" t="s">
        <v>19</v>
      </c>
      <c r="E57" s="8"/>
      <c r="F57" s="8"/>
      <c r="G57">
        <v>2</v>
      </c>
      <c r="H57">
        <v>120</v>
      </c>
      <c r="I57">
        <v>1425</v>
      </c>
      <c r="J57">
        <f t="shared" si="3"/>
        <v>1.8475279530243678</v>
      </c>
      <c r="K57">
        <f t="shared" si="4"/>
        <v>0.9237639765121839</v>
      </c>
    </row>
    <row r="58" spans="1:11" ht="18.75" thickBot="1" thickTop="1">
      <c r="A58" s="2">
        <f t="shared" si="5"/>
        <v>633</v>
      </c>
      <c r="B58" s="28">
        <v>41804</v>
      </c>
      <c r="C58" s="6">
        <v>100</v>
      </c>
      <c r="D58" s="6" t="s">
        <v>20</v>
      </c>
      <c r="E58" s="8"/>
      <c r="F58" s="8"/>
      <c r="G58">
        <v>2</v>
      </c>
      <c r="H58">
        <v>880</v>
      </c>
      <c r="I58">
        <v>1457</v>
      </c>
      <c r="J58">
        <f t="shared" si="3"/>
        <v>1.889016300039652</v>
      </c>
      <c r="K58">
        <f t="shared" si="4"/>
        <v>0.944508150019826</v>
      </c>
    </row>
    <row r="59" spans="1:11" ht="18.75" thickBot="1" thickTop="1">
      <c r="A59" s="2">
        <f t="shared" si="5"/>
        <v>634</v>
      </c>
      <c r="B59" s="28">
        <v>41804</v>
      </c>
      <c r="C59" s="6">
        <v>100</v>
      </c>
      <c r="D59" s="6" t="s">
        <v>21</v>
      </c>
      <c r="E59" s="8"/>
      <c r="F59" s="8"/>
      <c r="G59">
        <v>2</v>
      </c>
      <c r="H59">
        <v>275</v>
      </c>
      <c r="I59">
        <v>1449</v>
      </c>
      <c r="J59">
        <f t="shared" si="3"/>
        <v>1.8786442132858305</v>
      </c>
      <c r="K59">
        <f t="shared" si="4"/>
        <v>0.9393221066429153</v>
      </c>
    </row>
    <row r="60" spans="1:11" ht="18.75" thickBot="1" thickTop="1">
      <c r="A60" s="2">
        <f t="shared" si="5"/>
        <v>635</v>
      </c>
      <c r="B60" s="28">
        <v>41804</v>
      </c>
      <c r="C60" s="6">
        <v>100</v>
      </c>
      <c r="D60" s="6" t="s">
        <v>22</v>
      </c>
      <c r="E60" s="8"/>
      <c r="F60" s="8"/>
      <c r="G60">
        <v>2</v>
      </c>
      <c r="H60">
        <v>128</v>
      </c>
      <c r="I60">
        <v>1434</v>
      </c>
      <c r="J60">
        <f t="shared" si="3"/>
        <v>1.8591965506224164</v>
      </c>
      <c r="K60">
        <f t="shared" si="4"/>
        <v>0.9295982753112082</v>
      </c>
    </row>
    <row r="61" spans="1:11" ht="18.75" thickBot="1" thickTop="1">
      <c r="A61" s="2">
        <f t="shared" si="5"/>
        <v>636</v>
      </c>
      <c r="B61" s="28">
        <v>41804</v>
      </c>
      <c r="C61" s="6">
        <v>100</v>
      </c>
      <c r="D61" s="6" t="s">
        <v>23</v>
      </c>
      <c r="E61" s="8"/>
      <c r="F61" s="8"/>
      <c r="G61">
        <v>2</v>
      </c>
      <c r="H61">
        <v>22</v>
      </c>
      <c r="I61">
        <v>1843</v>
      </c>
      <c r="J61">
        <f t="shared" si="3"/>
        <v>2.3894694859115155</v>
      </c>
      <c r="K61">
        <f t="shared" si="4"/>
        <v>1.1947347429557578</v>
      </c>
    </row>
    <row r="62" spans="1:11" ht="18.75" thickBot="1" thickTop="1">
      <c r="A62" s="2">
        <f t="shared" si="5"/>
        <v>637</v>
      </c>
      <c r="B62" s="28">
        <v>41804</v>
      </c>
      <c r="C62" s="6">
        <v>100</v>
      </c>
      <c r="D62" s="6" t="s">
        <v>24</v>
      </c>
      <c r="E62" s="8"/>
      <c r="F62" s="8"/>
      <c r="G62">
        <v>2</v>
      </c>
      <c r="H62">
        <v>233</v>
      </c>
      <c r="I62">
        <v>2308</v>
      </c>
      <c r="J62">
        <f t="shared" si="3"/>
        <v>2.9923470284773623</v>
      </c>
      <c r="K62">
        <f t="shared" si="4"/>
        <v>1.4961735142386812</v>
      </c>
    </row>
    <row r="63" spans="1:11" ht="18.75" thickBot="1" thickTop="1">
      <c r="A63" s="2">
        <f t="shared" si="5"/>
        <v>638</v>
      </c>
      <c r="B63" s="28">
        <v>41804</v>
      </c>
      <c r="C63" s="6">
        <v>100</v>
      </c>
      <c r="D63" s="6" t="s">
        <v>25</v>
      </c>
      <c r="E63" s="8"/>
      <c r="F63" s="8"/>
      <c r="G63">
        <v>2</v>
      </c>
      <c r="H63">
        <v>860</v>
      </c>
      <c r="I63">
        <v>814</v>
      </c>
      <c r="J63">
        <f t="shared" si="3"/>
        <v>1.055359827201288</v>
      </c>
      <c r="K63">
        <f t="shared" si="4"/>
        <v>0.527679913600644</v>
      </c>
    </row>
    <row r="64" spans="1:11" ht="18.75" thickBot="1" thickTop="1">
      <c r="A64" s="2">
        <f t="shared" si="5"/>
        <v>639</v>
      </c>
      <c r="B64" s="28">
        <v>41804</v>
      </c>
      <c r="C64" s="6">
        <v>100</v>
      </c>
      <c r="D64" s="6" t="s">
        <v>26</v>
      </c>
      <c r="E64" s="8"/>
      <c r="F64" s="8"/>
      <c r="G64">
        <v>2</v>
      </c>
      <c r="H64">
        <v>65</v>
      </c>
      <c r="I64">
        <v>2079</v>
      </c>
      <c r="J64">
        <f t="shared" si="3"/>
        <v>2.695446045149236</v>
      </c>
      <c r="K64">
        <f t="shared" si="4"/>
        <v>1.347723022574618</v>
      </c>
    </row>
    <row r="65" spans="1:11" ht="18.75" thickBot="1" thickTop="1">
      <c r="A65" s="2">
        <f t="shared" si="5"/>
        <v>640</v>
      </c>
      <c r="B65" s="28">
        <v>41804</v>
      </c>
      <c r="C65" s="6">
        <v>100</v>
      </c>
      <c r="D65" s="6" t="s">
        <v>27</v>
      </c>
      <c r="E65" s="8"/>
      <c r="F65" s="8"/>
      <c r="G65">
        <v>2</v>
      </c>
      <c r="H65">
        <v>740</v>
      </c>
      <c r="I65">
        <v>1176</v>
      </c>
      <c r="J65">
        <f t="shared" si="3"/>
        <v>1.524696752811689</v>
      </c>
      <c r="K65">
        <f t="shared" si="4"/>
        <v>0.7623483764058445</v>
      </c>
    </row>
    <row r="66" spans="1:11" ht="18.75" thickBot="1" thickTop="1">
      <c r="A66" s="2">
        <f t="shared" si="5"/>
        <v>641</v>
      </c>
      <c r="B66" s="28">
        <v>41804</v>
      </c>
      <c r="C66" s="6">
        <v>100</v>
      </c>
      <c r="D66" s="6" t="s">
        <v>28</v>
      </c>
      <c r="E66" s="8"/>
      <c r="F66" s="8"/>
      <c r="G66">
        <v>2</v>
      </c>
      <c r="H66">
        <v>1390</v>
      </c>
      <c r="I66">
        <v>1290</v>
      </c>
      <c r="J66">
        <f t="shared" si="3"/>
        <v>1.6724989890536381</v>
      </c>
      <c r="K66">
        <f t="shared" si="4"/>
        <v>0.8362494945268191</v>
      </c>
    </row>
    <row r="67" spans="1:11" ht="18.75" thickBot="1" thickTop="1">
      <c r="A67" s="2">
        <f t="shared" si="5"/>
        <v>642</v>
      </c>
      <c r="B67" s="28">
        <v>41804</v>
      </c>
      <c r="C67" s="6">
        <v>100</v>
      </c>
      <c r="D67" s="6" t="s">
        <v>29</v>
      </c>
      <c r="E67" s="8"/>
      <c r="F67" s="8"/>
      <c r="G67">
        <v>2</v>
      </c>
      <c r="H67">
        <v>125</v>
      </c>
      <c r="I67">
        <v>1973</v>
      </c>
      <c r="J67">
        <f t="shared" si="3"/>
        <v>2.558015895661107</v>
      </c>
      <c r="K67">
        <f t="shared" si="4"/>
        <v>1.2790079478305536</v>
      </c>
    </row>
    <row r="68" spans="1:11" ht="18.75" thickBot="1" thickTop="1">
      <c r="A68" s="2">
        <f t="shared" si="5"/>
        <v>643</v>
      </c>
      <c r="B68" s="28">
        <v>41804</v>
      </c>
      <c r="C68" s="6">
        <v>100</v>
      </c>
      <c r="D68" s="6" t="s">
        <v>30</v>
      </c>
      <c r="E68" s="8"/>
      <c r="F68" s="8"/>
      <c r="G68">
        <v>2</v>
      </c>
      <c r="H68">
        <v>245</v>
      </c>
      <c r="I68">
        <v>2274</v>
      </c>
      <c r="J68">
        <f t="shared" si="3"/>
        <v>2.948265659773623</v>
      </c>
      <c r="K68">
        <f t="shared" si="4"/>
        <v>1.4741328298868115</v>
      </c>
    </row>
    <row r="69" spans="1:14" ht="18.75" thickBot="1" thickTop="1">
      <c r="A69" s="2">
        <f t="shared" si="5"/>
        <v>644</v>
      </c>
      <c r="B69" s="28">
        <v>41804</v>
      </c>
      <c r="C69" s="6">
        <v>100</v>
      </c>
      <c r="D69" s="6" t="s">
        <v>31</v>
      </c>
      <c r="E69" s="8"/>
      <c r="F69" s="8"/>
      <c r="G69">
        <v>2</v>
      </c>
      <c r="H69">
        <v>420</v>
      </c>
      <c r="I69">
        <v>1800</v>
      </c>
      <c r="J69">
        <f t="shared" si="3"/>
        <v>2.333719519609728</v>
      </c>
      <c r="K69">
        <f t="shared" si="4"/>
        <v>1.166859759804864</v>
      </c>
      <c r="N69" s="33"/>
    </row>
    <row r="70" spans="1:11" ht="18.75" thickBot="1" thickTop="1">
      <c r="A70" s="2">
        <f t="shared" si="5"/>
        <v>645</v>
      </c>
      <c r="B70" s="28">
        <v>41804</v>
      </c>
      <c r="C70" s="6">
        <v>100</v>
      </c>
      <c r="D70" s="6" t="s">
        <v>32</v>
      </c>
      <c r="E70" s="8"/>
      <c r="F70" s="8"/>
      <c r="G70">
        <v>2</v>
      </c>
      <c r="H70">
        <v>11.7</v>
      </c>
      <c r="I70">
        <v>1918</v>
      </c>
      <c r="J70">
        <f t="shared" si="3"/>
        <v>2.4867077992285878</v>
      </c>
      <c r="K70">
        <f t="shared" si="4"/>
        <v>1.2433538996142939</v>
      </c>
    </row>
    <row r="71" spans="1:11" ht="18.75" thickBot="1" thickTop="1">
      <c r="A71" s="2">
        <f t="shared" si="5"/>
        <v>646</v>
      </c>
      <c r="B71" s="28">
        <v>41804</v>
      </c>
      <c r="C71" s="6">
        <v>100</v>
      </c>
      <c r="D71" s="6" t="s">
        <v>33</v>
      </c>
      <c r="E71" s="8"/>
      <c r="F71" s="8"/>
      <c r="G71">
        <v>2</v>
      </c>
      <c r="H71">
        <v>126</v>
      </c>
      <c r="I71">
        <v>2431</v>
      </c>
      <c r="J71">
        <f t="shared" si="3"/>
        <v>3.15181786231736</v>
      </c>
      <c r="K71">
        <f t="shared" si="4"/>
        <v>1.57590893115868</v>
      </c>
    </row>
    <row r="72" spans="1:11" ht="18.75" thickBot="1" thickTop="1">
      <c r="A72" s="2">
        <f t="shared" si="5"/>
        <v>647</v>
      </c>
      <c r="B72" s="28">
        <v>41804</v>
      </c>
      <c r="C72" s="6">
        <v>100</v>
      </c>
      <c r="D72" s="6" t="s">
        <v>34</v>
      </c>
      <c r="E72" s="8"/>
      <c r="F72" s="8"/>
      <c r="G72">
        <v>2</v>
      </c>
      <c r="H72">
        <v>390</v>
      </c>
      <c r="I72">
        <v>1087</v>
      </c>
      <c r="J72">
        <f t="shared" si="3"/>
        <v>1.4093072876754302</v>
      </c>
      <c r="K72">
        <f t="shared" si="4"/>
        <v>0.7046536438377151</v>
      </c>
    </row>
    <row r="73" spans="1:11" ht="18.75" thickBot="1" thickTop="1">
      <c r="A73" s="2">
        <f t="shared" si="5"/>
        <v>648</v>
      </c>
      <c r="B73" s="28">
        <v>41804</v>
      </c>
      <c r="C73" s="6">
        <v>100</v>
      </c>
      <c r="D73" s="6" t="s">
        <v>35</v>
      </c>
      <c r="E73" s="8"/>
      <c r="F73" s="8"/>
      <c r="G73">
        <v>2</v>
      </c>
      <c r="H73">
        <v>61</v>
      </c>
      <c r="I73">
        <v>1293</v>
      </c>
      <c r="J73">
        <f t="shared" si="3"/>
        <v>1.6763885215863212</v>
      </c>
      <c r="K73">
        <f t="shared" si="4"/>
        <v>0.8381942607931606</v>
      </c>
    </row>
    <row r="74" spans="1:11" ht="18.75" thickBot="1" thickTop="1">
      <c r="A74" s="2">
        <f t="shared" si="5"/>
        <v>649</v>
      </c>
      <c r="B74" s="28">
        <v>41804</v>
      </c>
      <c r="C74" s="6">
        <v>100</v>
      </c>
      <c r="D74" s="6" t="s">
        <v>36</v>
      </c>
      <c r="E74" s="8"/>
      <c r="F74" s="8"/>
      <c r="G74">
        <v>2</v>
      </c>
      <c r="H74">
        <v>212</v>
      </c>
      <c r="I74">
        <v>1434</v>
      </c>
      <c r="J74">
        <f t="shared" si="3"/>
        <v>1.8591965506224164</v>
      </c>
      <c r="K74">
        <f t="shared" si="4"/>
        <v>0.9295982753112082</v>
      </c>
    </row>
    <row r="75" spans="1:11" ht="18.75" thickBot="1" thickTop="1">
      <c r="A75" s="2">
        <f t="shared" si="5"/>
        <v>650</v>
      </c>
      <c r="B75" s="28">
        <v>41804</v>
      </c>
      <c r="C75" s="6">
        <v>100</v>
      </c>
      <c r="D75" s="6" t="s">
        <v>37</v>
      </c>
      <c r="E75" s="8"/>
      <c r="F75" s="8"/>
      <c r="G75">
        <v>3</v>
      </c>
      <c r="H75">
        <v>47</v>
      </c>
      <c r="I75">
        <v>1108</v>
      </c>
      <c r="J75">
        <f t="shared" si="3"/>
        <v>1.4365340154042099</v>
      </c>
      <c r="K75">
        <f t="shared" si="4"/>
        <v>0.7182670077021049</v>
      </c>
    </row>
    <row r="76" spans="1:6" ht="18" thickTop="1">
      <c r="A76" s="3"/>
      <c r="B76" s="32"/>
      <c r="C76" s="7"/>
      <c r="D76" s="7"/>
      <c r="E76" s="10"/>
      <c r="F76" s="10"/>
    </row>
    <row r="78" spans="1:8" ht="16.5">
      <c r="A78" s="13" t="s">
        <v>41</v>
      </c>
      <c r="B78" s="11" t="s">
        <v>50</v>
      </c>
      <c r="C78" s="11" t="s">
        <v>52</v>
      </c>
      <c r="D78" s="11"/>
      <c r="E78" s="11"/>
      <c r="F78" s="11"/>
      <c r="G78" s="12"/>
      <c r="H78" s="11"/>
    </row>
    <row r="79" spans="2:8" ht="18" thickBot="1">
      <c r="B79" s="11"/>
      <c r="C79" s="11"/>
      <c r="D79" s="11"/>
      <c r="E79" s="11"/>
      <c r="F79" s="11"/>
      <c r="G79" s="12"/>
      <c r="H79" s="11"/>
    </row>
    <row r="80" spans="1:11" ht="18.75" thickBot="1" thickTop="1">
      <c r="A80" s="2" t="s">
        <v>5</v>
      </c>
      <c r="B80" s="2" t="s">
        <v>6</v>
      </c>
      <c r="C80" s="2" t="s">
        <v>0</v>
      </c>
      <c r="D80" s="2" t="s">
        <v>7</v>
      </c>
      <c r="E80" s="2" t="s">
        <v>8</v>
      </c>
      <c r="F80" s="2" t="s">
        <v>9</v>
      </c>
      <c r="G80" s="35" t="s">
        <v>10</v>
      </c>
      <c r="H80" s="35" t="s">
        <v>11</v>
      </c>
      <c r="I80" s="34" t="s">
        <v>12</v>
      </c>
      <c r="J80" s="27" t="s">
        <v>4</v>
      </c>
      <c r="K80" s="27" t="s">
        <v>4</v>
      </c>
    </row>
    <row r="81" spans="1:11" ht="18.75" thickBot="1" thickTop="1">
      <c r="A81" s="2"/>
      <c r="B81" s="2"/>
      <c r="C81" s="6"/>
      <c r="D81" s="6"/>
      <c r="E81" s="6"/>
      <c r="F81" s="6"/>
      <c r="G81" s="35" t="s">
        <v>60</v>
      </c>
      <c r="H81" s="35" t="s">
        <v>54</v>
      </c>
      <c r="I81" s="26"/>
      <c r="J81" s="27" t="s">
        <v>53</v>
      </c>
      <c r="K81" s="27" t="s">
        <v>61</v>
      </c>
    </row>
    <row r="82" spans="1:9" ht="18.75" thickBot="1" thickTop="1">
      <c r="A82" s="2">
        <v>651</v>
      </c>
      <c r="B82" s="28">
        <v>41804</v>
      </c>
      <c r="C82" s="29">
        <v>100</v>
      </c>
      <c r="D82" s="6" t="s">
        <v>13</v>
      </c>
      <c r="E82" s="8"/>
      <c r="F82" s="8"/>
      <c r="G82">
        <v>2</v>
      </c>
      <c r="I82">
        <v>326530</v>
      </c>
    </row>
    <row r="83" spans="1:7" ht="18.75" thickBot="1" thickTop="1">
      <c r="A83" s="2"/>
      <c r="B83" s="2"/>
      <c r="C83" s="6"/>
      <c r="D83" s="6"/>
      <c r="E83" s="6"/>
      <c r="F83" s="6"/>
      <c r="G83" s="7"/>
    </row>
    <row r="84" spans="1:11" ht="18.75" thickBot="1" thickTop="1">
      <c r="A84" s="2">
        <f>A82+1</f>
        <v>652</v>
      </c>
      <c r="B84" s="28">
        <v>41804</v>
      </c>
      <c r="C84" s="29">
        <v>100</v>
      </c>
      <c r="D84" s="6" t="s">
        <v>14</v>
      </c>
      <c r="E84" s="8"/>
      <c r="F84" s="8"/>
      <c r="G84">
        <v>2</v>
      </c>
      <c r="H84">
        <v>397</v>
      </c>
      <c r="I84">
        <v>679</v>
      </c>
      <c r="J84" s="1">
        <f>((I84/$C$3)/(($I$82/$C$2)/$H$6)*12.011*1.06)</f>
        <v>0.8974937158790923</v>
      </c>
      <c r="K84">
        <f>J84/2</f>
        <v>0.44874685793954616</v>
      </c>
    </row>
    <row r="85" spans="1:11" ht="18.75" thickBot="1" thickTop="1">
      <c r="A85" s="2">
        <f>A84+1</f>
        <v>653</v>
      </c>
      <c r="B85" s="28">
        <v>41804</v>
      </c>
      <c r="C85" s="29">
        <v>100</v>
      </c>
      <c r="D85" s="6" t="s">
        <v>15</v>
      </c>
      <c r="E85" s="8"/>
      <c r="F85" s="8"/>
      <c r="G85">
        <v>2</v>
      </c>
      <c r="H85">
        <v>94</v>
      </c>
      <c r="I85">
        <v>784</v>
      </c>
      <c r="J85" s="1">
        <f aca="true" t="shared" si="6" ref="J85:J107">((I85/$C$3)/(($I$82/$C$2)/$H$6)*12.011*1.06)</f>
        <v>1.0362814039016324</v>
      </c>
      <c r="K85">
        <f aca="true" t="shared" si="7" ref="K85:K107">J85/2</f>
        <v>0.5181407019508162</v>
      </c>
    </row>
    <row r="86" spans="1:11" ht="18.75" thickBot="1" thickTop="1">
      <c r="A86" s="2">
        <f>A85+1</f>
        <v>654</v>
      </c>
      <c r="B86" s="28">
        <v>41804</v>
      </c>
      <c r="C86" s="29">
        <v>100</v>
      </c>
      <c r="D86" s="6" t="s">
        <v>16</v>
      </c>
      <c r="E86" s="8"/>
      <c r="F86" s="8"/>
      <c r="G86">
        <v>2</v>
      </c>
      <c r="H86">
        <v>94</v>
      </c>
      <c r="I86">
        <v>935</v>
      </c>
      <c r="J86" s="1">
        <f t="shared" si="6"/>
        <v>1.2358713171530948</v>
      </c>
      <c r="K86">
        <f t="shared" si="7"/>
        <v>0.6179356585765474</v>
      </c>
    </row>
    <row r="87" spans="1:11" ht="18.75" thickBot="1" thickTop="1">
      <c r="A87" s="2">
        <f>A86+1</f>
        <v>655</v>
      </c>
      <c r="B87" s="28">
        <v>41804</v>
      </c>
      <c r="C87" s="29">
        <v>100</v>
      </c>
      <c r="D87" s="6" t="s">
        <v>17</v>
      </c>
      <c r="E87" s="8"/>
      <c r="F87" s="8"/>
      <c r="G87">
        <v>2</v>
      </c>
      <c r="H87">
        <v>0.3</v>
      </c>
      <c r="I87">
        <v>917</v>
      </c>
      <c r="J87" s="1">
        <f t="shared" si="6"/>
        <v>1.2120791420635164</v>
      </c>
      <c r="K87">
        <f t="shared" si="7"/>
        <v>0.6060395710317582</v>
      </c>
    </row>
    <row r="88" spans="1:11" ht="18.75" thickBot="1" thickTop="1">
      <c r="A88" s="2">
        <f aca="true" t="shared" si="8" ref="A88:A107">A87+1</f>
        <v>656</v>
      </c>
      <c r="B88" s="28">
        <v>41804</v>
      </c>
      <c r="C88" s="29">
        <v>100</v>
      </c>
      <c r="D88" s="6" t="s">
        <v>18</v>
      </c>
      <c r="E88" s="8"/>
      <c r="F88" s="8"/>
      <c r="G88">
        <v>2</v>
      </c>
      <c r="H88">
        <v>188</v>
      </c>
      <c r="I88">
        <v>1097</v>
      </c>
      <c r="J88" s="1">
        <f t="shared" si="6"/>
        <v>1.4500008929592996</v>
      </c>
      <c r="K88">
        <f t="shared" si="7"/>
        <v>0.7250004464796498</v>
      </c>
    </row>
    <row r="89" spans="1:11" ht="18.75" thickBot="1" thickTop="1">
      <c r="A89" s="2">
        <f t="shared" si="8"/>
        <v>657</v>
      </c>
      <c r="B89" s="28">
        <v>41804</v>
      </c>
      <c r="C89" s="29">
        <v>100</v>
      </c>
      <c r="D89" s="6" t="s">
        <v>19</v>
      </c>
      <c r="E89" s="8"/>
      <c r="F89" s="8"/>
      <c r="G89">
        <v>2</v>
      </c>
      <c r="H89">
        <v>28</v>
      </c>
      <c r="I89">
        <v>1285</v>
      </c>
      <c r="J89" s="1">
        <f t="shared" si="6"/>
        <v>1.6984969438948954</v>
      </c>
      <c r="K89">
        <f t="shared" si="7"/>
        <v>0.8492484719474477</v>
      </c>
    </row>
    <row r="90" spans="1:11" ht="18.75" thickBot="1" thickTop="1">
      <c r="A90" s="2">
        <f t="shared" si="8"/>
        <v>658</v>
      </c>
      <c r="B90" s="28">
        <v>41804</v>
      </c>
      <c r="C90" s="29">
        <v>100</v>
      </c>
      <c r="D90" s="6" t="s">
        <v>20</v>
      </c>
      <c r="E90" s="8"/>
      <c r="F90" s="8"/>
      <c r="G90">
        <v>2</v>
      </c>
      <c r="H90">
        <v>180</v>
      </c>
      <c r="I90">
        <v>1060</v>
      </c>
      <c r="J90" s="1">
        <f t="shared" si="6"/>
        <v>1.4010947552751662</v>
      </c>
      <c r="K90">
        <f t="shared" si="7"/>
        <v>0.7005473776375831</v>
      </c>
    </row>
    <row r="91" spans="1:11" ht="18.75" thickBot="1" thickTop="1">
      <c r="A91" s="2">
        <f t="shared" si="8"/>
        <v>659</v>
      </c>
      <c r="B91" s="28">
        <v>41804</v>
      </c>
      <c r="C91" s="29">
        <v>100</v>
      </c>
      <c r="D91" s="6" t="s">
        <v>21</v>
      </c>
      <c r="E91" s="8"/>
      <c r="F91" s="8"/>
      <c r="G91">
        <v>2</v>
      </c>
      <c r="H91">
        <v>291</v>
      </c>
      <c r="I91">
        <v>666</v>
      </c>
      <c r="J91" s="1">
        <f t="shared" si="6"/>
        <v>0.8803104783143969</v>
      </c>
      <c r="K91">
        <f t="shared" si="7"/>
        <v>0.44015523915719845</v>
      </c>
    </row>
    <row r="92" spans="1:11" ht="18.75" thickBot="1" thickTop="1">
      <c r="A92" s="2">
        <f t="shared" si="8"/>
        <v>660</v>
      </c>
      <c r="B92" s="28">
        <v>41804</v>
      </c>
      <c r="C92" s="29">
        <v>100</v>
      </c>
      <c r="D92" s="6" t="s">
        <v>22</v>
      </c>
      <c r="E92" s="8"/>
      <c r="F92" s="8"/>
      <c r="G92">
        <v>2</v>
      </c>
      <c r="H92">
        <v>158</v>
      </c>
      <c r="I92">
        <v>574</v>
      </c>
      <c r="J92" s="1">
        <f t="shared" si="6"/>
        <v>0.7587060278565522</v>
      </c>
      <c r="K92">
        <f t="shared" si="7"/>
        <v>0.3793530139282761</v>
      </c>
    </row>
    <row r="93" spans="1:11" ht="18.75" thickBot="1" thickTop="1">
      <c r="A93" s="2">
        <f t="shared" si="8"/>
        <v>661</v>
      </c>
      <c r="B93" s="28">
        <v>41804</v>
      </c>
      <c r="C93" s="29">
        <v>100</v>
      </c>
      <c r="D93" s="6" t="s">
        <v>23</v>
      </c>
      <c r="E93" s="8"/>
      <c r="F93" s="8"/>
      <c r="G93">
        <v>2</v>
      </c>
      <c r="H93">
        <v>474</v>
      </c>
      <c r="I93">
        <v>1016</v>
      </c>
      <c r="J93" s="1">
        <f t="shared" si="6"/>
        <v>1.342936105056197</v>
      </c>
      <c r="K93">
        <f t="shared" si="7"/>
        <v>0.6714680525280985</v>
      </c>
    </row>
    <row r="94" spans="1:11" ht="18.75" thickBot="1" thickTop="1">
      <c r="A94" s="2">
        <f t="shared" si="8"/>
        <v>662</v>
      </c>
      <c r="B94" s="28">
        <v>41804</v>
      </c>
      <c r="C94" s="29">
        <v>100</v>
      </c>
      <c r="D94" s="6" t="s">
        <v>24</v>
      </c>
      <c r="E94" s="8"/>
      <c r="F94" s="8"/>
      <c r="G94">
        <v>2</v>
      </c>
      <c r="H94">
        <v>450</v>
      </c>
      <c r="I94">
        <v>953</v>
      </c>
      <c r="J94" s="1">
        <f t="shared" si="6"/>
        <v>1.259663492242673</v>
      </c>
      <c r="K94">
        <f t="shared" si="7"/>
        <v>0.6298317461213365</v>
      </c>
    </row>
    <row r="95" spans="1:11" ht="18.75" thickBot="1" thickTop="1">
      <c r="A95" s="2">
        <f t="shared" si="8"/>
        <v>663</v>
      </c>
      <c r="B95" s="28">
        <v>41804</v>
      </c>
      <c r="C95" s="29">
        <v>100</v>
      </c>
      <c r="D95" s="6" t="s">
        <v>25</v>
      </c>
      <c r="E95" s="8"/>
      <c r="F95" s="8"/>
      <c r="G95">
        <v>2</v>
      </c>
      <c r="H95">
        <v>418</v>
      </c>
      <c r="I95">
        <v>722</v>
      </c>
      <c r="J95" s="1">
        <f t="shared" si="6"/>
        <v>0.9543305785930849</v>
      </c>
      <c r="K95">
        <f t="shared" si="7"/>
        <v>0.47716528929654245</v>
      </c>
    </row>
    <row r="96" spans="1:11" ht="18.75" thickBot="1" thickTop="1">
      <c r="A96" s="2">
        <f t="shared" si="8"/>
        <v>664</v>
      </c>
      <c r="B96" s="28">
        <v>41804</v>
      </c>
      <c r="C96" s="29">
        <v>100</v>
      </c>
      <c r="D96" s="6" t="s">
        <v>26</v>
      </c>
      <c r="E96" s="8"/>
      <c r="F96" s="8"/>
      <c r="G96">
        <v>2</v>
      </c>
      <c r="H96">
        <v>0.8</v>
      </c>
      <c r="I96">
        <v>561</v>
      </c>
      <c r="J96" s="1">
        <f t="shared" si="6"/>
        <v>0.7415227902918569</v>
      </c>
      <c r="K96">
        <f t="shared" si="7"/>
        <v>0.37076139514592843</v>
      </c>
    </row>
    <row r="97" spans="1:11" ht="18.75" thickBot="1" thickTop="1">
      <c r="A97" s="2">
        <f t="shared" si="8"/>
        <v>665</v>
      </c>
      <c r="B97" s="28">
        <v>41804</v>
      </c>
      <c r="C97" s="29">
        <v>100</v>
      </c>
      <c r="D97" s="6" t="s">
        <v>27</v>
      </c>
      <c r="E97" s="8"/>
      <c r="F97" s="8"/>
      <c r="G97">
        <v>2</v>
      </c>
      <c r="H97">
        <v>9.9</v>
      </c>
      <c r="I97">
        <v>1326</v>
      </c>
      <c r="J97" s="1">
        <f t="shared" si="6"/>
        <v>1.7526902315989346</v>
      </c>
      <c r="K97">
        <f t="shared" si="7"/>
        <v>0.8763451157994673</v>
      </c>
    </row>
    <row r="98" spans="1:11" ht="18.75" thickBot="1" thickTop="1">
      <c r="A98" s="2">
        <f t="shared" si="8"/>
        <v>666</v>
      </c>
      <c r="B98" s="28">
        <v>41804</v>
      </c>
      <c r="C98" s="29">
        <v>100</v>
      </c>
      <c r="D98" s="6" t="s">
        <v>28</v>
      </c>
      <c r="E98" s="8"/>
      <c r="F98" s="8"/>
      <c r="G98">
        <v>2</v>
      </c>
      <c r="H98">
        <v>857</v>
      </c>
      <c r="I98">
        <v>1083</v>
      </c>
      <c r="J98" s="1">
        <f t="shared" si="6"/>
        <v>1.4314958678896275</v>
      </c>
      <c r="K98">
        <f t="shared" si="7"/>
        <v>0.7157479339448137</v>
      </c>
    </row>
    <row r="99" spans="1:11" ht="18.75" thickBot="1" thickTop="1">
      <c r="A99" s="2">
        <f t="shared" si="8"/>
        <v>667</v>
      </c>
      <c r="B99" s="28">
        <v>41804</v>
      </c>
      <c r="C99" s="29">
        <v>100</v>
      </c>
      <c r="D99" s="6" t="s">
        <v>29</v>
      </c>
      <c r="E99" s="8"/>
      <c r="F99" s="8"/>
      <c r="G99">
        <v>2</v>
      </c>
      <c r="H99">
        <v>735</v>
      </c>
      <c r="I99">
        <v>799</v>
      </c>
      <c r="J99" s="1">
        <f t="shared" si="6"/>
        <v>1.056108216476281</v>
      </c>
      <c r="K99">
        <f t="shared" si="7"/>
        <v>0.5280541082381405</v>
      </c>
    </row>
    <row r="100" spans="1:11" ht="18.75" thickBot="1" thickTop="1">
      <c r="A100" s="2">
        <f t="shared" si="8"/>
        <v>668</v>
      </c>
      <c r="B100" s="28">
        <v>41804</v>
      </c>
      <c r="C100" s="29">
        <v>100</v>
      </c>
      <c r="D100" s="6" t="s">
        <v>30</v>
      </c>
      <c r="E100" s="8"/>
      <c r="F100" s="8"/>
      <c r="G100">
        <v>2</v>
      </c>
      <c r="H100">
        <v>285</v>
      </c>
      <c r="I100">
        <v>822</v>
      </c>
      <c r="J100" s="1">
        <f t="shared" si="6"/>
        <v>1.0865093290907422</v>
      </c>
      <c r="K100">
        <f t="shared" si="7"/>
        <v>0.5432546645453711</v>
      </c>
    </row>
    <row r="101" spans="1:11" ht="18.75" thickBot="1" thickTop="1">
      <c r="A101" s="2">
        <f t="shared" si="8"/>
        <v>669</v>
      </c>
      <c r="B101" s="28">
        <v>41804</v>
      </c>
      <c r="C101" s="29">
        <v>100</v>
      </c>
      <c r="D101" s="6" t="s">
        <v>31</v>
      </c>
      <c r="E101" s="8"/>
      <c r="F101" s="8"/>
      <c r="G101">
        <v>2</v>
      </c>
      <c r="H101">
        <v>299</v>
      </c>
      <c r="I101">
        <v>1176</v>
      </c>
      <c r="J101" s="1">
        <f t="shared" si="6"/>
        <v>1.5544221058524488</v>
      </c>
      <c r="K101">
        <f t="shared" si="7"/>
        <v>0.7772110529262244</v>
      </c>
    </row>
    <row r="102" spans="1:11" ht="18.75" thickBot="1" thickTop="1">
      <c r="A102" s="2">
        <f t="shared" si="8"/>
        <v>670</v>
      </c>
      <c r="B102" s="28">
        <v>41804</v>
      </c>
      <c r="C102" s="29">
        <v>100</v>
      </c>
      <c r="D102" s="6" t="s">
        <v>32</v>
      </c>
      <c r="E102" s="8"/>
      <c r="F102" s="8"/>
      <c r="G102">
        <v>2</v>
      </c>
      <c r="H102">
        <v>7.7</v>
      </c>
      <c r="I102">
        <v>1314</v>
      </c>
      <c r="J102" s="1">
        <f t="shared" si="6"/>
        <v>1.7368287815392152</v>
      </c>
      <c r="K102">
        <f t="shared" si="7"/>
        <v>0.8684143907696076</v>
      </c>
    </row>
    <row r="103" spans="1:11" ht="18.75" thickBot="1" thickTop="1">
      <c r="A103" s="2">
        <f t="shared" si="8"/>
        <v>671</v>
      </c>
      <c r="B103" s="28">
        <v>41804</v>
      </c>
      <c r="C103" s="29">
        <v>100</v>
      </c>
      <c r="D103" s="6" t="s">
        <v>33</v>
      </c>
      <c r="E103" s="8"/>
      <c r="F103" s="8"/>
      <c r="G103">
        <v>2</v>
      </c>
      <c r="H103">
        <v>38</v>
      </c>
      <c r="I103">
        <v>1170</v>
      </c>
      <c r="J103" s="1">
        <f t="shared" si="6"/>
        <v>1.5464913808225893</v>
      </c>
      <c r="K103">
        <f t="shared" si="7"/>
        <v>0.7732456904112947</v>
      </c>
    </row>
    <row r="104" spans="1:11" ht="18.75" thickBot="1" thickTop="1">
      <c r="A104" s="2">
        <f t="shared" si="8"/>
        <v>672</v>
      </c>
      <c r="B104" s="28">
        <v>41804</v>
      </c>
      <c r="C104" s="29">
        <v>100</v>
      </c>
      <c r="D104" s="6" t="s">
        <v>34</v>
      </c>
      <c r="E104" s="8"/>
      <c r="F104" s="8"/>
      <c r="G104">
        <v>2</v>
      </c>
      <c r="H104">
        <v>295</v>
      </c>
      <c r="I104">
        <v>587</v>
      </c>
      <c r="J104" s="1">
        <f t="shared" si="6"/>
        <v>0.7758892654212477</v>
      </c>
      <c r="K104">
        <f t="shared" si="7"/>
        <v>0.38794463271062385</v>
      </c>
    </row>
    <row r="105" spans="1:11" ht="18.75" thickBot="1" thickTop="1">
      <c r="A105" s="2">
        <f t="shared" si="8"/>
        <v>673</v>
      </c>
      <c r="B105" s="28">
        <v>41804</v>
      </c>
      <c r="C105" s="29">
        <v>100</v>
      </c>
      <c r="D105" s="6" t="s">
        <v>35</v>
      </c>
      <c r="E105" s="8"/>
      <c r="F105" s="8"/>
      <c r="G105">
        <v>2</v>
      </c>
      <c r="H105">
        <v>200</v>
      </c>
      <c r="I105">
        <v>877</v>
      </c>
      <c r="J105" s="1">
        <f t="shared" si="6"/>
        <v>1.1592076418644535</v>
      </c>
      <c r="K105">
        <f t="shared" si="7"/>
        <v>0.5796038209322267</v>
      </c>
    </row>
    <row r="106" spans="1:11" ht="18.75" thickBot="1" thickTop="1">
      <c r="A106" s="2">
        <f t="shared" si="8"/>
        <v>674</v>
      </c>
      <c r="B106" s="28">
        <v>41804</v>
      </c>
      <c r="C106" s="29">
        <v>100</v>
      </c>
      <c r="D106" s="6" t="s">
        <v>36</v>
      </c>
      <c r="E106" s="8"/>
      <c r="F106" s="8"/>
      <c r="G106">
        <v>2</v>
      </c>
      <c r="H106">
        <v>18</v>
      </c>
      <c r="I106">
        <v>985</v>
      </c>
      <c r="J106" s="1">
        <f t="shared" si="6"/>
        <v>1.3019606924019236</v>
      </c>
      <c r="K106">
        <f t="shared" si="7"/>
        <v>0.6509803462009618</v>
      </c>
    </row>
    <row r="107" spans="1:11" ht="18.75" thickBot="1" thickTop="1">
      <c r="A107" s="2">
        <f t="shared" si="8"/>
        <v>675</v>
      </c>
      <c r="B107" s="28">
        <v>41804</v>
      </c>
      <c r="C107" s="29">
        <v>100</v>
      </c>
      <c r="D107" s="6" t="s">
        <v>37</v>
      </c>
      <c r="E107" s="8"/>
      <c r="F107" s="8"/>
      <c r="G107">
        <v>2</v>
      </c>
      <c r="H107">
        <v>24</v>
      </c>
      <c r="I107">
        <v>658</v>
      </c>
      <c r="J107" s="1">
        <f t="shared" si="6"/>
        <v>0.8697361782745845</v>
      </c>
      <c r="K107">
        <f t="shared" si="7"/>
        <v>0.43486808913729225</v>
      </c>
    </row>
  </sheetData>
  <printOptions/>
  <pageMargins left="0.75" right="0.75" top="1" bottom="1" header="0.5" footer="0.5"/>
  <pageSetup orientation="portrait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Karl</dc:creator>
  <cp:keywords/>
  <dc:description/>
  <cp:lastModifiedBy>Agouron</cp:lastModifiedBy>
  <cp:lastPrinted>2011-06-13T19:27:47Z</cp:lastPrinted>
  <dcterms:created xsi:type="dcterms:W3CDTF">2002-03-28T21:04:21Z</dcterms:created>
  <dcterms:modified xsi:type="dcterms:W3CDTF">2014-06-21T09:20:28Z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1197023952</vt:i4>
  </property>
  <property fmtid="{D5CDD505-2E9C-101B-9397-08002B2CF9AE}" pid="3" name="_EmailSubject">
    <vt:lpwstr>172 pprod</vt:lpwstr>
  </property>
  <property fmtid="{D5CDD505-2E9C-101B-9397-08002B2CF9AE}" pid="4" name="_AuthorEmail">
    <vt:lpwstr>thomasg@hawaii.edu</vt:lpwstr>
  </property>
  <property fmtid="{D5CDD505-2E9C-101B-9397-08002B2CF9AE}" pid="5" name="_AuthorEmailDisplayName">
    <vt:lpwstr>Tom Gregory</vt:lpwstr>
  </property>
  <property fmtid="{D5CDD505-2E9C-101B-9397-08002B2CF9AE}" pid="6" name="_ReviewingToolsShownOnce">
    <vt:lpwstr/>
  </property>
</Properties>
</file>