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740" yWindow="65456" windowWidth="27160" windowHeight="14840" tabRatio="500" activeTab="2"/>
  </bookViews>
  <sheets>
    <sheet name="MAGIC" sheetId="1" r:id="rId1"/>
    <sheet name="MAGIC modif" sheetId="2" r:id="rId2"/>
    <sheet name="Graph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<sst xmlns="http://schemas.openxmlformats.org/spreadsheetml/2006/main" count="1031" uniqueCount="63">
  <si>
    <t>Andy</t>
  </si>
  <si>
    <t>a</t>
  </si>
  <si>
    <t>a</t>
  </si>
  <si>
    <t>b</t>
  </si>
  <si>
    <t>b</t>
  </si>
  <si>
    <t>C</t>
  </si>
  <si>
    <t>nM P</t>
  </si>
  <si>
    <t>Pente</t>
  </si>
  <si>
    <t>Andy</t>
  </si>
  <si>
    <t>Andy</t>
  </si>
  <si>
    <t>Andy</t>
  </si>
  <si>
    <t>Andy</t>
  </si>
  <si>
    <t>Antho</t>
  </si>
  <si>
    <t>Antho</t>
  </si>
  <si>
    <t>Antho</t>
  </si>
  <si>
    <t>STD7</t>
  </si>
  <si>
    <t>STD8</t>
  </si>
  <si>
    <t>BLANK_SW</t>
  </si>
  <si>
    <t>Concentration PO4 (nM)</t>
  </si>
  <si>
    <t>DO</t>
  </si>
  <si>
    <t>A</t>
  </si>
  <si>
    <t>Antho</t>
  </si>
  <si>
    <t>B</t>
  </si>
  <si>
    <t>C</t>
  </si>
  <si>
    <t>CV</t>
  </si>
  <si>
    <t>StdDev</t>
  </si>
  <si>
    <t>Average</t>
  </si>
  <si>
    <t>5-day</t>
  </si>
  <si>
    <t>Station</t>
  </si>
  <si>
    <t>Station</t>
  </si>
  <si>
    <t>Cast</t>
  </si>
  <si>
    <t>Bottle</t>
  </si>
  <si>
    <t>Cast</t>
  </si>
  <si>
    <t>Bottle</t>
  </si>
  <si>
    <t>Depth</t>
  </si>
  <si>
    <t>Depth</t>
  </si>
  <si>
    <t>DIEL</t>
  </si>
  <si>
    <t>DCM</t>
  </si>
  <si>
    <t>DCM</t>
  </si>
  <si>
    <t>NOTES</t>
  </si>
  <si>
    <t>STANDARDS</t>
  </si>
  <si>
    <t>Absorbance</t>
  </si>
  <si>
    <t>BLANK_1</t>
  </si>
  <si>
    <t>BLANK_2</t>
  </si>
  <si>
    <t>BLANK_3</t>
  </si>
  <si>
    <t>STD1</t>
  </si>
  <si>
    <t>STD2</t>
  </si>
  <si>
    <t>STD3</t>
  </si>
  <si>
    <t>STD4</t>
  </si>
  <si>
    <t>STD5</t>
  </si>
  <si>
    <t>STD6</t>
  </si>
  <si>
    <t>Sample name</t>
  </si>
  <si>
    <t>A</t>
  </si>
  <si>
    <t>B</t>
  </si>
  <si>
    <t>C</t>
  </si>
  <si>
    <t>should correspond to b</t>
  </si>
  <si>
    <t>A</t>
  </si>
  <si>
    <t>Antho</t>
  </si>
  <si>
    <t>B</t>
  </si>
  <si>
    <t>Depth (m)</t>
  </si>
  <si>
    <t>nM (P)</t>
  </si>
  <si>
    <t>STATION</t>
  </si>
  <si>
    <t>Depth (m)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</si>
</sst>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0.00000"/>
    <numFmt numFmtId="177" formatCode="0.0000"/>
    <numFmt numFmtId="178" formatCode="0.000"/>
    <numFmt numFmtId="179" formatCode="0.00"/>
    <numFmt numFmtId="180" formatCode="General"/>
    <numFmt numFmtId="181" formatCode="0.00"/>
    <numFmt numFmtId="182" formatCode="dd/mm/yyyy"/>
    <numFmt numFmtId="183" formatCode="0.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2"/>
    </font>
    <font>
      <b/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sz val="10"/>
      <color indexed="53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5" fillId="12" borderId="0" applyNumberFormat="0" applyBorder="0" applyAlignment="0" applyProtection="0"/>
    <xf numFmtId="0" fontId="19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16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6" fillId="0" borderId="0" xfId="53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1" fillId="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1" fillId="6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6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/>
    </xf>
    <xf numFmtId="0" fontId="1" fillId="17" borderId="25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18" borderId="0" xfId="0" applyFill="1" applyBorder="1" applyAlignment="1">
      <alignment/>
    </xf>
    <xf numFmtId="0" fontId="0" fillId="18" borderId="0" xfId="0" applyFill="1" applyAlignment="1">
      <alignment/>
    </xf>
    <xf numFmtId="178" fontId="0" fillId="19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8" fillId="18" borderId="0" xfId="0" applyFont="1" applyFill="1" applyAlignment="1">
      <alignment/>
    </xf>
    <xf numFmtId="2" fontId="28" fillId="18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17" borderId="0" xfId="0" applyFill="1" applyAlignment="1">
      <alignment/>
    </xf>
    <xf numFmtId="179" fontId="1" fillId="17" borderId="0" xfId="0" applyNumberFormat="1" applyFont="1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25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MAGIC!$Q$41:$Q$48</c:f>
              <c:numCache/>
            </c:numRef>
          </c:xVal>
          <c:yVal>
            <c:numRef>
              <c:f>MAGIC!$P$41:$P$48</c:f>
              <c:numCache/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2-3 --&gt; 6-3</a:t>
            </a:r>
          </a:p>
        </c:rich>
      </c:tx>
      <c:layout>
        <c:manualLayout>
          <c:xMode val="factor"/>
          <c:yMode val="factor"/>
          <c:x val="-0.004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29125"/>
          <c:w val="0.92725"/>
          <c:h val="0.68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Graph!$D$35:$D$42</c:f>
              <c:numCache/>
            </c:numRef>
          </c:xVal>
          <c:yVal>
            <c:numRef>
              <c:f>Graph!$E$35:$E$42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Graph!$D$3:$D$10</c:f>
              <c:numCache/>
            </c:numRef>
          </c:xVal>
          <c:yVal>
            <c:numRef>
              <c:f>Graph!$E$3:$E$10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numRef>
              <c:f>Graph!$D$11:$D$18</c:f>
              <c:numCache/>
            </c:numRef>
          </c:xVal>
          <c:yVal>
            <c:numRef>
              <c:f>Graph!$E$11:$E$18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Graph!$D$19:$D$26</c:f>
              <c:numCache/>
            </c:numRef>
          </c:xVal>
          <c:yVal>
            <c:numRef>
              <c:f>Graph!$E$19:$E$26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Graph!$D$27:$D$34</c:f>
              <c:numCache/>
            </c:numRef>
          </c:xVal>
          <c:yVal>
            <c:numRef>
              <c:f>Graph!$E$27:$E$34</c:f>
              <c:numCache/>
            </c:numRef>
          </c:yVal>
          <c:smooth val="0"/>
        </c:ser>
        <c:axId val="48263566"/>
        <c:axId val="31718911"/>
      </c:scatterChart>
      <c:valAx>
        <c:axId val="482635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 val="autoZero"/>
        <c:crossBetween val="midCat"/>
        <c:dispUnits/>
      </c:valAx>
      <c:valAx>
        <c:axId val="31718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3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7-1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Graph!$D$56:$D$57</c:f>
              <c:numCache/>
            </c:numRef>
          </c:xVal>
          <c:yVal>
            <c:numRef>
              <c:f>Graph!$E$56:$E$57</c:f>
              <c:numCache/>
            </c:numRef>
          </c:yVal>
          <c:smooth val="0"/>
        </c:ser>
        <c:axId val="17034744"/>
        <c:axId val="19094969"/>
      </c:scatterChart>
      <c:valAx>
        <c:axId val="170347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 val="autoZero"/>
        <c:crossBetween val="midCat"/>
        <c:dispUnits/>
      </c:valAx>
      <c:valAx>
        <c:axId val="1909496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7-2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Graph!$D$58:$D$59</c:f>
              <c:numCache/>
            </c:numRef>
          </c:xVal>
          <c:yVal>
            <c:numRef>
              <c:f>Graph!$E$58:$E$59</c:f>
              <c:numCache/>
            </c:numRef>
          </c:yVal>
          <c:smooth val="0"/>
        </c:ser>
        <c:axId val="37636994"/>
        <c:axId val="3188627"/>
      </c:scatterChart>
      <c:valAx>
        <c:axId val="376369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 val="autoZero"/>
        <c:crossBetween val="midCat"/>
        <c:dispUnits/>
      </c:valAx>
      <c:valAx>
        <c:axId val="318862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7-3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Graph!$D$60:$D$61</c:f>
              <c:numCache/>
            </c:numRef>
          </c:xVal>
          <c:yVal>
            <c:numRef>
              <c:f>Graph!$E$60:$E$61</c:f>
              <c:numCache/>
            </c:numRef>
          </c:yVal>
          <c:smooth val="0"/>
        </c:ser>
        <c:axId val="28697644"/>
        <c:axId val="56952205"/>
      </c:scatterChart>
      <c:valAx>
        <c:axId val="286976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 val="autoZero"/>
        <c:crossBetween val="midCat"/>
        <c:dispUnits/>
      </c:valAx>
      <c:valAx>
        <c:axId val="5695220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7-4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Graph!$D$62:$D$63</c:f>
              <c:numCache/>
            </c:numRef>
          </c:xVal>
          <c:yVal>
            <c:numRef>
              <c:f>Graph!$E$62:$E$63</c:f>
              <c:numCache/>
            </c:numRef>
          </c:yVal>
          <c:smooth val="0"/>
        </c:ser>
        <c:axId val="42807798"/>
        <c:axId val="49725863"/>
      </c:scatterChart>
      <c:valAx>
        <c:axId val="428077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 val="autoZero"/>
        <c:crossBetween val="midCat"/>
        <c:dispUnits/>
      </c:valAx>
      <c:valAx>
        <c:axId val="4972586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7-5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Graph!$D$64:$D$65</c:f>
              <c:numCache/>
            </c:numRef>
          </c:xVal>
          <c:yVal>
            <c:numRef>
              <c:f>Graph!$E$64:$E$65</c:f>
              <c:numCache/>
            </c:numRef>
          </c:yVal>
          <c:smooth val="0"/>
        </c:ser>
        <c:axId val="44879584"/>
        <c:axId val="1263073"/>
      </c:scatterChart>
      <c:valAx>
        <c:axId val="448795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 val="autoZero"/>
        <c:crossBetween val="midCat"/>
        <c:dispUnits/>
      </c:valAx>
      <c:valAx>
        <c:axId val="126307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7-6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Graph!$D$66:$D$67</c:f>
              <c:numCache/>
            </c:numRef>
          </c:xVal>
          <c:yVal>
            <c:numRef>
              <c:f>Graph!$E$66:$E$67</c:f>
              <c:numCache/>
            </c:numRef>
          </c:yVal>
          <c:smooth val="0"/>
        </c:ser>
        <c:axId val="11367658"/>
        <c:axId val="35200059"/>
      </c:scatterChart>
      <c:valAx>
        <c:axId val="113676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 val="autoZero"/>
        <c:crossBetween val="midCat"/>
        <c:dispUnits/>
      </c:valAx>
      <c:valAx>
        <c:axId val="3520005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7-7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Graph!$D$68:$D$69</c:f>
              <c:numCache/>
            </c:numRef>
          </c:xVal>
          <c:yVal>
            <c:numRef>
              <c:f>Graph!$E$68:$E$69</c:f>
              <c:numCache/>
            </c:numRef>
          </c:yVal>
          <c:smooth val="0"/>
        </c:ser>
        <c:axId val="48365076"/>
        <c:axId val="32632501"/>
      </c:scatterChart>
      <c:valAx>
        <c:axId val="483650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 val="autoZero"/>
        <c:crossBetween val="midCat"/>
        <c:dispUnits/>
      </c:valAx>
      <c:valAx>
        <c:axId val="3263250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5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7-8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Graph!$D$70:$D$71</c:f>
              <c:numCache/>
            </c:numRef>
          </c:xVal>
          <c:yVal>
            <c:numRef>
              <c:f>Graph!$E$70:$E$71</c:f>
              <c:numCache/>
            </c:numRef>
          </c:yVal>
          <c:smooth val="0"/>
        </c:ser>
        <c:axId val="25257054"/>
        <c:axId val="25986895"/>
      </c:scatterChart>
      <c:valAx>
        <c:axId val="252570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autoZero"/>
        <c:crossBetween val="midCat"/>
        <c:dispUnits/>
      </c:valAx>
      <c:valAx>
        <c:axId val="2598689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7-9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Graph!$D$72:$D$73</c:f>
              <c:numCache/>
            </c:numRef>
          </c:xVal>
          <c:yVal>
            <c:numRef>
              <c:f>Graph!$E$72:$E$73</c:f>
              <c:numCache/>
            </c:numRef>
          </c:yVal>
          <c:smooth val="0"/>
        </c:ser>
        <c:axId val="32555464"/>
        <c:axId val="24563721"/>
      </c:scatterChart>
      <c:valAx>
        <c:axId val="325554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crossBetween val="midCat"/>
        <c:dispUnits/>
      </c:valAx>
      <c:valAx>
        <c:axId val="2456372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MAGIC!$Q$6:$Q$13</c:f>
              <c:numCache/>
            </c:numRef>
          </c:xVal>
          <c:yVal>
            <c:numRef>
              <c:f>MAGIC!$P$6:$P$13</c:f>
              <c:numCache/>
            </c:numRef>
          </c:yVal>
          <c:smooth val="0"/>
        </c:ser>
        <c:axId val="59983550"/>
        <c:axId val="2981039"/>
      </c:scatterChart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1039"/>
        <c:crosses val="autoZero"/>
        <c:crossBetween val="midCat"/>
        <c:dispUnits/>
      </c:valAx>
      <c:val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3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7-10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Graph!$D$74:$D$75</c:f>
              <c:numCache/>
            </c:numRef>
          </c:xVal>
          <c:yVal>
            <c:numRef>
              <c:f>Graph!$E$74:$E$75</c:f>
              <c:numCache/>
            </c:numRef>
          </c:yVal>
          <c:smooth val="0"/>
        </c:ser>
        <c:axId val="19746898"/>
        <c:axId val="43504355"/>
      </c:scatterChart>
      <c:valAx>
        <c:axId val="197468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crossBetween val="midCat"/>
        <c:dispUnits/>
      </c:valAx>
      <c:valAx>
        <c:axId val="4350435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7-11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Graph!$D$76:$D$77</c:f>
              <c:numCache/>
            </c:numRef>
          </c:xVal>
          <c:yVal>
            <c:numRef>
              <c:f>Graph!$E$76:$E$77</c:f>
              <c:numCache/>
            </c:numRef>
          </c:yVal>
          <c:smooth val="0"/>
        </c:ser>
        <c:axId val="55994876"/>
        <c:axId val="34191837"/>
      </c:scatterChart>
      <c:valAx>
        <c:axId val="559948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 val="autoZero"/>
        <c:crossBetween val="midCat"/>
        <c:dispUnits/>
      </c:valAx>
      <c:valAx>
        <c:axId val="3419183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7-12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Graph!$D$78:$D$79</c:f>
              <c:numCache/>
            </c:numRef>
          </c:xVal>
          <c:yVal>
            <c:numRef>
              <c:f>Graph!$E$78:$E$79</c:f>
              <c:numCache/>
            </c:numRef>
          </c:yVal>
          <c:smooth val="0"/>
        </c:ser>
        <c:axId val="39291078"/>
        <c:axId val="18075383"/>
      </c:scatterChart>
      <c:valAx>
        <c:axId val="392910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 val="autoZero"/>
        <c:crossBetween val="midCat"/>
        <c:dispUnits/>
      </c:valAx>
      <c:valAx>
        <c:axId val="1807538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7-13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28"/>
          <c:w val="0.75925"/>
          <c:h val="0.6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Graph!$D$80:$D$81</c:f>
              <c:numCache/>
            </c:numRef>
          </c:xVal>
          <c:yVal>
            <c:numRef>
              <c:f>Graph!$E$80:$E$81</c:f>
              <c:numCache/>
            </c:numRef>
          </c:yVal>
          <c:smooth val="0"/>
        </c:ser>
        <c:axId val="28460720"/>
        <c:axId val="54819889"/>
      </c:scatterChart>
      <c:valAx>
        <c:axId val="284607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9889"/>
        <c:crosses val="autoZero"/>
        <c:crossBetween val="midCat"/>
        <c:dispUnits/>
      </c:valAx>
      <c:valAx>
        <c:axId val="5481988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60775"/>
          <c:w val="0.178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Diel - PO4 synthesis</a:t>
            </a:r>
          </a:p>
        </c:rich>
      </c:tx>
      <c:layout>
        <c:manualLayout>
          <c:xMode val="factor"/>
          <c:yMode val="factor"/>
          <c:x val="-0.002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5"/>
          <c:w val="0.711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Graph!$D$80:$D$81</c:f>
              <c:numCache/>
            </c:numRef>
          </c:xVal>
          <c:yVal>
            <c:numRef>
              <c:f>Graph!$E$80:$E$81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Graph!$D$56:$D$57</c:f>
              <c:numCache/>
            </c:numRef>
          </c:xVal>
          <c:yVal>
            <c:numRef>
              <c:f>Graph!$E$56:$E$57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Graph!$D$58:$D$59</c:f>
              <c:numCache/>
            </c:numRef>
          </c:xVal>
          <c:yVal>
            <c:numRef>
              <c:f>Graph!$E$58:$E$59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Graph!$D$60:$D$61</c:f>
              <c:numCache/>
            </c:numRef>
          </c:xVal>
          <c:yVal>
            <c:numRef>
              <c:f>Graph!$E$60:$E$61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Graph!$D$62:$D$63</c:f>
              <c:numCache/>
            </c:numRef>
          </c:xVal>
          <c:yVal>
            <c:numRef>
              <c:f>Graph!$E$62:$E$63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Graph!$D$64:$D$65</c:f>
              <c:numCache/>
            </c:numRef>
          </c:xVal>
          <c:yVal>
            <c:numRef>
              <c:f>Graph!$E$64:$E$65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Graph!$D$66:$D$67</c:f>
              <c:numCache/>
            </c:numRef>
          </c:xVal>
          <c:yVal>
            <c:numRef>
              <c:f>Graph!$E$66:$E$67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Graph!$D$68:$D$69</c:f>
              <c:numCache/>
            </c:numRef>
          </c:xVal>
          <c:yVal>
            <c:numRef>
              <c:f>Graph!$E$68:$E$69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numRef>
              <c:f>Graph!$D$70:$D$71</c:f>
              <c:numCache/>
            </c:numRef>
          </c:xVal>
          <c:yVal>
            <c:numRef>
              <c:f>Graph!$E$70:$E$71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Graph!$D$72:$D$73</c:f>
              <c:numCache/>
            </c:numRef>
          </c:xVal>
          <c:yVal>
            <c:numRef>
              <c:f>Graph!$E$72:$E$73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Graph!$D$74:$D$75</c:f>
              <c:numCache/>
            </c:numRef>
          </c:xVal>
          <c:yVal>
            <c:numRef>
              <c:f>Graph!$E$74:$E$75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xVal>
            <c:numRef>
              <c:f>Graph!$D$76:$D$77</c:f>
              <c:numCache/>
            </c:numRef>
          </c:xVal>
          <c:yVal>
            <c:numRef>
              <c:f>Graph!$E$76:$E$77</c:f>
              <c:numCache/>
            </c:numRef>
          </c:y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Graph!$D$78:$D$79</c:f>
              <c:numCache/>
            </c:numRef>
          </c:xVal>
          <c:yVal>
            <c:numRef>
              <c:f>Graph!$E$78:$E$79</c:f>
              <c:numCache/>
            </c:numRef>
          </c:yVal>
          <c:smooth val="0"/>
        </c:ser>
        <c:axId val="23616954"/>
        <c:axId val="11225995"/>
      </c:scatterChart>
      <c:valAx>
        <c:axId val="23616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PO4 (nM)</a:t>
                </a:r>
              </a:p>
            </c:rich>
          </c:tx>
          <c:layout>
            <c:manualLayout>
              <c:xMode val="factor"/>
              <c:yMode val="factor"/>
              <c:x val="0.25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 val="autoZero"/>
        <c:crossBetween val="midCat"/>
        <c:dispUnits/>
      </c:valAx>
      <c:valAx>
        <c:axId val="112259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7475"/>
          <c:w val="0.189"/>
          <c:h val="0.3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2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MAGIC!$Q$41:$Q$48</c:f>
              <c:numCache>
                <c:ptCount val="8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400</c:v>
                </c:pt>
              </c:numCache>
            </c:numRef>
          </c:xVal>
          <c:yVal>
            <c:numRef>
              <c:f>MAGIC!$P$41:$P$48</c:f>
              <c:numCache>
                <c:ptCount val="8"/>
                <c:pt idx="0">
                  <c:v>0.0988</c:v>
                </c:pt>
                <c:pt idx="1">
                  <c:v>0.1018</c:v>
                </c:pt>
                <c:pt idx="2">
                  <c:v>0.1158</c:v>
                </c:pt>
                <c:pt idx="3">
                  <c:v>0.1385</c:v>
                </c:pt>
                <c:pt idx="4">
                  <c:v>0.1778</c:v>
                </c:pt>
                <c:pt idx="5">
                  <c:v>0.2283</c:v>
                </c:pt>
                <c:pt idx="6">
                  <c:v>0.2699</c:v>
                </c:pt>
                <c:pt idx="7">
                  <c:v>0.43</c:v>
                </c:pt>
              </c:numCache>
            </c:numRef>
          </c:yVal>
          <c:smooth val="0"/>
        </c:ser>
        <c:axId val="26829352"/>
        <c:axId val="40137577"/>
      </c:scatterChart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137577"/>
        <c:crosses val="autoZero"/>
        <c:crossBetween val="midCat"/>
        <c:dispUnits/>
      </c:valAx>
      <c:val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MAGIC!$Q$6:$Q$13</c:f>
              <c:numCache>
                <c:ptCount val="8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400</c:v>
                </c:pt>
              </c:numCache>
            </c:numRef>
          </c:xVal>
          <c:yVal>
            <c:numRef>
              <c:f>MAGIC!$P$6:$P$13</c:f>
              <c:numCache>
                <c:ptCount val="8"/>
                <c:pt idx="0">
                  <c:v>0.0987</c:v>
                </c:pt>
                <c:pt idx="1">
                  <c:v>0.1031</c:v>
                </c:pt>
                <c:pt idx="2">
                  <c:v>0.1163</c:v>
                </c:pt>
                <c:pt idx="3">
                  <c:v>0.1371</c:v>
                </c:pt>
                <c:pt idx="4">
                  <c:v>0.1754</c:v>
                </c:pt>
                <c:pt idx="5">
                  <c:v>0.2241</c:v>
                </c:pt>
                <c:pt idx="6">
                  <c:v>0.2656</c:v>
                </c:pt>
                <c:pt idx="7">
                  <c:v>0.4083</c:v>
                </c:pt>
              </c:numCache>
            </c:numRef>
          </c:yVal>
          <c:smooth val="0"/>
        </c:ser>
        <c:axId val="25693874"/>
        <c:axId val="29918275"/>
      </c:scatterChart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18275"/>
        <c:crosses val="autoZero"/>
        <c:crossBetween val="midCat"/>
        <c:dispUnits/>
      </c:valAx>
      <c:val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2-3</a:t>
            </a:r>
          </a:p>
        </c:rich>
      </c:tx>
      <c:layout>
        <c:manualLayout>
          <c:xMode val="factor"/>
          <c:yMode val="factor"/>
          <c:x val="-0.004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2655"/>
          <c:w val="0.8545"/>
          <c:h val="0.70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Graph!$D$3:$D$10</c:f>
              <c:numCache/>
            </c:numRef>
          </c:xVal>
          <c:yVal>
            <c:numRef>
              <c:f>Graph!$E$3:$E$10</c:f>
              <c:numCache/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PO4 (nM)</a:t>
                </a:r>
              </a:p>
            </c:rich>
          </c:tx>
          <c:layout>
            <c:manualLayout>
              <c:xMode val="factor"/>
              <c:yMode val="factor"/>
              <c:x val="0.26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 val="autoZero"/>
        <c:crossBetween val="midCat"/>
        <c:dispUnits/>
      </c:valAx>
      <c:valAx>
        <c:axId val="746118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4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3-3</a:t>
            </a:r>
          </a:p>
        </c:rich>
      </c:tx>
      <c:layout>
        <c:manualLayout>
          <c:xMode val="factor"/>
          <c:yMode val="factor"/>
          <c:x val="-0.00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22525"/>
          <c:w val="0.9247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Graph!$D$11:$D$18</c:f>
              <c:numCache/>
            </c:numRef>
          </c:xVal>
          <c:yVal>
            <c:numRef>
              <c:f>Graph!$E$11:$E$18</c:f>
              <c:numCache/>
            </c:numRef>
          </c:yVal>
          <c:smooth val="0"/>
        </c:ser>
        <c:axId val="41766"/>
        <c:axId val="375895"/>
      </c:scatterChart>
      <c:valAx>
        <c:axId val="417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 val="autoZero"/>
        <c:crossBetween val="midCat"/>
        <c:dispUnits/>
      </c:valAx>
      <c:valAx>
        <c:axId val="37589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4-3</a:t>
            </a:r>
          </a:p>
        </c:rich>
      </c:tx>
      <c:layout>
        <c:manualLayout>
          <c:xMode val="factor"/>
          <c:yMode val="factor"/>
          <c:x val="-0.004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223"/>
          <c:w val="0.93075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Graph!$D$19:$D$26</c:f>
              <c:numCache/>
            </c:numRef>
          </c:xVal>
          <c:yVal>
            <c:numRef>
              <c:f>Graph!$E$19:$E$26</c:f>
              <c:numCache/>
            </c:numRef>
          </c:yVal>
          <c:smooth val="0"/>
        </c:ser>
        <c:axId val="3383056"/>
        <c:axId val="30447505"/>
      </c:scatterChart>
      <c:valAx>
        <c:axId val="33830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 val="autoZero"/>
        <c:crossBetween val="midCat"/>
        <c:dispUnits/>
      </c:valAx>
      <c:valAx>
        <c:axId val="3044750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5-3</a:t>
            </a:r>
          </a:p>
        </c:rich>
      </c:tx>
      <c:layout>
        <c:manualLayout>
          <c:xMode val="factor"/>
          <c:yMode val="factor"/>
          <c:x val="-0.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21325"/>
          <c:w val="0.92575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Graph!$D$27:$D$34</c:f>
              <c:numCache/>
            </c:numRef>
          </c:xVal>
          <c:yVal>
            <c:numRef>
              <c:f>Graph!$E$27:$E$34</c:f>
              <c:numCache/>
            </c:numRef>
          </c:yVal>
          <c:smooth val="0"/>
        </c:ser>
        <c:axId val="5592090"/>
        <c:axId val="50328811"/>
      </c:scatterChart>
      <c:valAx>
        <c:axId val="55920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 val="autoZero"/>
        <c:crossBetween val="midCat"/>
        <c:dispUnits/>
      </c:valAx>
      <c:valAx>
        <c:axId val="5032881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6-3</a:t>
            </a:r>
          </a:p>
        </c:rich>
      </c:tx>
      <c:layout>
        <c:manualLayout>
          <c:xMode val="factor"/>
          <c:yMode val="factor"/>
          <c:x val="-0.005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325"/>
          <c:w val="0.9185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Graph!$D$35:$D$42</c:f>
              <c:numCache/>
            </c:numRef>
          </c:xVal>
          <c:yVal>
            <c:numRef>
              <c:f>Graph!$E$35:$E$42</c:f>
              <c:numCache/>
            </c:numRef>
          </c:yVal>
          <c:smooth val="0"/>
        </c:ser>
        <c:axId val="50306116"/>
        <c:axId val="50101861"/>
      </c:scatterChart>
      <c:valAx>
        <c:axId val="503061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1861"/>
        <c:crosses val="autoZero"/>
        <c:crossBetween val="midCat"/>
        <c:dispUnits/>
      </c:valAx>
      <c:valAx>
        <c:axId val="5010186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6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Relationship Id="rId19" Type="http://schemas.openxmlformats.org/officeDocument/2006/relationships/chart" Target="/xl/charts/chart23.xml" /><Relationship Id="rId20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52</xdr:row>
      <xdr:rowOff>0</xdr:rowOff>
    </xdr:from>
    <xdr:to>
      <xdr:col>18</xdr:col>
      <xdr:colOff>209550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10306050" y="8477250"/>
        <a:ext cx="5381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18</xdr:row>
      <xdr:rowOff>28575</xdr:rowOff>
    </xdr:from>
    <xdr:to>
      <xdr:col>17</xdr:col>
      <xdr:colOff>781050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10353675" y="2952750"/>
        <a:ext cx="50673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600075</xdr:colOff>
      <xdr:row>21</xdr:row>
      <xdr:rowOff>66675</xdr:rowOff>
    </xdr:from>
    <xdr:to>
      <xdr:col>21</xdr:col>
      <xdr:colOff>400050</xdr:colOff>
      <xdr:row>27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78200" y="3476625"/>
          <a:ext cx="2409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Your b value corresponds to your Blank_SW which contains SRP in surface at Station ALOHA so it is not your real blank value. Your Blank is the average f Blank_1 Blank_2 and Blank_3</a:t>
          </a:r>
        </a:p>
      </xdr:txBody>
    </xdr:sp>
    <xdr:clientData/>
  </xdr:twoCellAnchor>
  <xdr:twoCellAnchor>
    <xdr:from>
      <xdr:col>15</xdr:col>
      <xdr:colOff>771525</xdr:colOff>
      <xdr:row>3</xdr:row>
      <xdr:rowOff>28575</xdr:rowOff>
    </xdr:from>
    <xdr:to>
      <xdr:col>17</xdr:col>
      <xdr:colOff>447675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49175" y="523875"/>
          <a:ext cx="26384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Andy why didn't you read Blank 2 and 3? It was important since you use this value in your calculations. I used Anthony vlaue for your results since Blank1 was lower than 2 and 3</a:t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14</xdr:col>
      <xdr:colOff>200025</xdr:colOff>
      <xdr:row>12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763000" y="257175"/>
          <a:ext cx="17240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Look at your CV if they are high there must be outliers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Try to compare your results with the HOT-DOGS database and draw the profiles and diel cycles for Monday.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52</xdr:row>
      <xdr:rowOff>0</xdr:rowOff>
    </xdr:from>
    <xdr:to>
      <xdr:col>18</xdr:col>
      <xdr:colOff>209550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10306050" y="8458200"/>
        <a:ext cx="5381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18</xdr:row>
      <xdr:rowOff>28575</xdr:rowOff>
    </xdr:from>
    <xdr:to>
      <xdr:col>17</xdr:col>
      <xdr:colOff>781050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10353675" y="2952750"/>
        <a:ext cx="50673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600075</xdr:colOff>
      <xdr:row>21</xdr:row>
      <xdr:rowOff>66675</xdr:rowOff>
    </xdr:from>
    <xdr:to>
      <xdr:col>21</xdr:col>
      <xdr:colOff>400050</xdr:colOff>
      <xdr:row>27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78200" y="3476625"/>
          <a:ext cx="24098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Your b value corresponds to your Blank_SW which contains SRP in surface at Station ALOHA so it is not your real blank value. Your Blank is the average f Blank_1 Blank_2 and Blank_3</a:t>
          </a:r>
        </a:p>
      </xdr:txBody>
    </xdr:sp>
    <xdr:clientData/>
  </xdr:twoCellAnchor>
  <xdr:twoCellAnchor>
    <xdr:from>
      <xdr:col>15</xdr:col>
      <xdr:colOff>771525</xdr:colOff>
      <xdr:row>3</xdr:row>
      <xdr:rowOff>28575</xdr:rowOff>
    </xdr:from>
    <xdr:to>
      <xdr:col>17</xdr:col>
      <xdr:colOff>447675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49175" y="523875"/>
          <a:ext cx="26384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Andy why didn't you read Blank 2 and 3? It was important since you use this value in your calculations. I used Anthony vlaue for your results since Blank1 was lower than 2 and 3</a:t>
          </a:r>
        </a:p>
      </xdr:txBody>
    </xdr:sp>
    <xdr:clientData/>
  </xdr:twoCellAnchor>
  <xdr:twoCellAnchor>
    <xdr:from>
      <xdr:col>12</xdr:col>
      <xdr:colOff>180975</xdr:colOff>
      <xdr:row>1</xdr:row>
      <xdr:rowOff>85725</xdr:rowOff>
    </xdr:from>
    <xdr:to>
      <xdr:col>14</xdr:col>
      <xdr:colOff>200025</xdr:colOff>
      <xdr:row>12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763000" y="257175"/>
          <a:ext cx="17240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Look at your CV if they are high there must be outliers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Try to compare your results with the HOT-DOGS database and draw the profiles and diel cycles for Monday.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38100</xdr:rowOff>
    </xdr:from>
    <xdr:to>
      <xdr:col>8</xdr:col>
      <xdr:colOff>276225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4600575" y="200025"/>
        <a:ext cx="2381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</xdr:row>
      <xdr:rowOff>9525</xdr:rowOff>
    </xdr:from>
    <xdr:to>
      <xdr:col>11</xdr:col>
      <xdr:colOff>171450</xdr:colOff>
      <xdr:row>25</xdr:row>
      <xdr:rowOff>114300</xdr:rowOff>
    </xdr:to>
    <xdr:graphicFrame>
      <xdr:nvGraphicFramePr>
        <xdr:cNvPr id="2" name="Chart 3"/>
        <xdr:cNvGraphicFramePr/>
      </xdr:nvGraphicFramePr>
      <xdr:xfrm>
        <a:off x="7086600" y="171450"/>
        <a:ext cx="23050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276225</xdr:colOff>
      <xdr:row>1</xdr:row>
      <xdr:rowOff>0</xdr:rowOff>
    </xdr:from>
    <xdr:to>
      <xdr:col>14</xdr:col>
      <xdr:colOff>257175</xdr:colOff>
      <xdr:row>25</xdr:row>
      <xdr:rowOff>152400</xdr:rowOff>
    </xdr:to>
    <xdr:graphicFrame>
      <xdr:nvGraphicFramePr>
        <xdr:cNvPr id="3" name="Chart 4"/>
        <xdr:cNvGraphicFramePr/>
      </xdr:nvGraphicFramePr>
      <xdr:xfrm>
        <a:off x="9496425" y="161925"/>
        <a:ext cx="24955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27</xdr:row>
      <xdr:rowOff>95250</xdr:rowOff>
    </xdr:from>
    <xdr:to>
      <xdr:col>8</xdr:col>
      <xdr:colOff>266700</xdr:colOff>
      <xdr:row>53</xdr:row>
      <xdr:rowOff>95250</xdr:rowOff>
    </xdr:to>
    <xdr:graphicFrame>
      <xdr:nvGraphicFramePr>
        <xdr:cNvPr id="4" name="Chart 5"/>
        <xdr:cNvGraphicFramePr/>
      </xdr:nvGraphicFramePr>
      <xdr:xfrm>
        <a:off x="4638675" y="4467225"/>
        <a:ext cx="23336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495300</xdr:colOff>
      <xdr:row>27</xdr:row>
      <xdr:rowOff>95250</xdr:rowOff>
    </xdr:from>
    <xdr:to>
      <xdr:col>11</xdr:col>
      <xdr:colOff>114300</xdr:colOff>
      <xdr:row>53</xdr:row>
      <xdr:rowOff>95250</xdr:rowOff>
    </xdr:to>
    <xdr:graphicFrame>
      <xdr:nvGraphicFramePr>
        <xdr:cNvPr id="5" name="Chart 6"/>
        <xdr:cNvGraphicFramePr/>
      </xdr:nvGraphicFramePr>
      <xdr:xfrm>
        <a:off x="7200900" y="4467225"/>
        <a:ext cx="213360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561975</xdr:colOff>
      <xdr:row>27</xdr:row>
      <xdr:rowOff>95250</xdr:rowOff>
    </xdr:from>
    <xdr:to>
      <xdr:col>14</xdr:col>
      <xdr:colOff>428625</xdr:colOff>
      <xdr:row>53</xdr:row>
      <xdr:rowOff>0</xdr:rowOff>
    </xdr:to>
    <xdr:graphicFrame>
      <xdr:nvGraphicFramePr>
        <xdr:cNvPr id="6" name="Chart 7"/>
        <xdr:cNvGraphicFramePr/>
      </xdr:nvGraphicFramePr>
      <xdr:xfrm>
        <a:off x="9782175" y="4467225"/>
        <a:ext cx="238125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752475</xdr:colOff>
      <xdr:row>54</xdr:row>
      <xdr:rowOff>66675</xdr:rowOff>
    </xdr:from>
    <xdr:to>
      <xdr:col>10</xdr:col>
      <xdr:colOff>581025</xdr:colOff>
      <xdr:row>71</xdr:row>
      <xdr:rowOff>0</xdr:rowOff>
    </xdr:to>
    <xdr:graphicFrame>
      <xdr:nvGraphicFramePr>
        <xdr:cNvPr id="7" name="Chart 11"/>
        <xdr:cNvGraphicFramePr/>
      </xdr:nvGraphicFramePr>
      <xdr:xfrm>
        <a:off x="4943475" y="8810625"/>
        <a:ext cx="4019550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723900</xdr:colOff>
      <xdr:row>54</xdr:row>
      <xdr:rowOff>95250</xdr:rowOff>
    </xdr:from>
    <xdr:to>
      <xdr:col>15</xdr:col>
      <xdr:colOff>561975</xdr:colOff>
      <xdr:row>71</xdr:row>
      <xdr:rowOff>38100</xdr:rowOff>
    </xdr:to>
    <xdr:graphicFrame>
      <xdr:nvGraphicFramePr>
        <xdr:cNvPr id="8" name="Chart 12"/>
        <xdr:cNvGraphicFramePr/>
      </xdr:nvGraphicFramePr>
      <xdr:xfrm>
        <a:off x="9105900" y="8839200"/>
        <a:ext cx="40290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781050</xdr:colOff>
      <xdr:row>71</xdr:row>
      <xdr:rowOff>152400</xdr:rowOff>
    </xdr:from>
    <xdr:to>
      <xdr:col>10</xdr:col>
      <xdr:colOff>619125</xdr:colOff>
      <xdr:row>88</xdr:row>
      <xdr:rowOff>85725</xdr:rowOff>
    </xdr:to>
    <xdr:graphicFrame>
      <xdr:nvGraphicFramePr>
        <xdr:cNvPr id="9" name="Chart 13"/>
        <xdr:cNvGraphicFramePr/>
      </xdr:nvGraphicFramePr>
      <xdr:xfrm>
        <a:off x="4972050" y="11649075"/>
        <a:ext cx="4029075" cy="268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57150</xdr:colOff>
      <xdr:row>71</xdr:row>
      <xdr:rowOff>123825</xdr:rowOff>
    </xdr:from>
    <xdr:to>
      <xdr:col>15</xdr:col>
      <xdr:colOff>723900</xdr:colOff>
      <xdr:row>88</xdr:row>
      <xdr:rowOff>66675</xdr:rowOff>
    </xdr:to>
    <xdr:graphicFrame>
      <xdr:nvGraphicFramePr>
        <xdr:cNvPr id="10" name="Chart 14"/>
        <xdr:cNvGraphicFramePr/>
      </xdr:nvGraphicFramePr>
      <xdr:xfrm>
        <a:off x="9277350" y="11620500"/>
        <a:ext cx="40195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88</xdr:row>
      <xdr:rowOff>9525</xdr:rowOff>
    </xdr:from>
    <xdr:to>
      <xdr:col>10</xdr:col>
      <xdr:colOff>666750</xdr:colOff>
      <xdr:row>104</xdr:row>
      <xdr:rowOff>114300</xdr:rowOff>
    </xdr:to>
    <xdr:graphicFrame>
      <xdr:nvGraphicFramePr>
        <xdr:cNvPr id="11" name="Chart 15"/>
        <xdr:cNvGraphicFramePr/>
      </xdr:nvGraphicFramePr>
      <xdr:xfrm>
        <a:off x="5029200" y="14258925"/>
        <a:ext cx="40195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57150</xdr:colOff>
      <xdr:row>88</xdr:row>
      <xdr:rowOff>114300</xdr:rowOff>
    </xdr:from>
    <xdr:to>
      <xdr:col>15</xdr:col>
      <xdr:colOff>723900</xdr:colOff>
      <xdr:row>105</xdr:row>
      <xdr:rowOff>47625</xdr:rowOff>
    </xdr:to>
    <xdr:graphicFrame>
      <xdr:nvGraphicFramePr>
        <xdr:cNvPr id="12" name="Chart 16"/>
        <xdr:cNvGraphicFramePr/>
      </xdr:nvGraphicFramePr>
      <xdr:xfrm>
        <a:off x="9277350" y="14363700"/>
        <a:ext cx="4019550" cy="2686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781050</xdr:colOff>
      <xdr:row>105</xdr:row>
      <xdr:rowOff>28575</xdr:rowOff>
    </xdr:from>
    <xdr:to>
      <xdr:col>10</xdr:col>
      <xdr:colOff>619125</xdr:colOff>
      <xdr:row>121</xdr:row>
      <xdr:rowOff>123825</xdr:rowOff>
    </xdr:to>
    <xdr:graphicFrame>
      <xdr:nvGraphicFramePr>
        <xdr:cNvPr id="13" name="Chart 17"/>
        <xdr:cNvGraphicFramePr/>
      </xdr:nvGraphicFramePr>
      <xdr:xfrm>
        <a:off x="4972050" y="17030700"/>
        <a:ext cx="4029075" cy="2686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752475</xdr:colOff>
      <xdr:row>105</xdr:row>
      <xdr:rowOff>114300</xdr:rowOff>
    </xdr:from>
    <xdr:to>
      <xdr:col>15</xdr:col>
      <xdr:colOff>581025</xdr:colOff>
      <xdr:row>122</xdr:row>
      <xdr:rowOff>47625</xdr:rowOff>
    </xdr:to>
    <xdr:graphicFrame>
      <xdr:nvGraphicFramePr>
        <xdr:cNvPr id="14" name="Chart 18"/>
        <xdr:cNvGraphicFramePr/>
      </xdr:nvGraphicFramePr>
      <xdr:xfrm>
        <a:off x="9134475" y="17116425"/>
        <a:ext cx="4019550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752475</xdr:colOff>
      <xdr:row>122</xdr:row>
      <xdr:rowOff>95250</xdr:rowOff>
    </xdr:from>
    <xdr:to>
      <xdr:col>10</xdr:col>
      <xdr:colOff>581025</xdr:colOff>
      <xdr:row>139</xdr:row>
      <xdr:rowOff>38100</xdr:rowOff>
    </xdr:to>
    <xdr:graphicFrame>
      <xdr:nvGraphicFramePr>
        <xdr:cNvPr id="15" name="Chart 19"/>
        <xdr:cNvGraphicFramePr/>
      </xdr:nvGraphicFramePr>
      <xdr:xfrm>
        <a:off x="4943475" y="19850100"/>
        <a:ext cx="4019550" cy="2695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828675</xdr:colOff>
      <xdr:row>122</xdr:row>
      <xdr:rowOff>95250</xdr:rowOff>
    </xdr:from>
    <xdr:to>
      <xdr:col>15</xdr:col>
      <xdr:colOff>657225</xdr:colOff>
      <xdr:row>139</xdr:row>
      <xdr:rowOff>38100</xdr:rowOff>
    </xdr:to>
    <xdr:graphicFrame>
      <xdr:nvGraphicFramePr>
        <xdr:cNvPr id="16" name="Chart 20"/>
        <xdr:cNvGraphicFramePr/>
      </xdr:nvGraphicFramePr>
      <xdr:xfrm>
        <a:off x="9210675" y="19850100"/>
        <a:ext cx="4019550" cy="2695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138</xdr:row>
      <xdr:rowOff>152400</xdr:rowOff>
    </xdr:from>
    <xdr:to>
      <xdr:col>10</xdr:col>
      <xdr:colOff>666750</xdr:colOff>
      <xdr:row>155</xdr:row>
      <xdr:rowOff>85725</xdr:rowOff>
    </xdr:to>
    <xdr:graphicFrame>
      <xdr:nvGraphicFramePr>
        <xdr:cNvPr id="17" name="Chart 21"/>
        <xdr:cNvGraphicFramePr/>
      </xdr:nvGraphicFramePr>
      <xdr:xfrm>
        <a:off x="5029200" y="22498050"/>
        <a:ext cx="4019550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171450</xdr:colOff>
      <xdr:row>139</xdr:row>
      <xdr:rowOff>28575</xdr:rowOff>
    </xdr:from>
    <xdr:to>
      <xdr:col>16</xdr:col>
      <xdr:colOff>0</xdr:colOff>
      <xdr:row>155</xdr:row>
      <xdr:rowOff>123825</xdr:rowOff>
    </xdr:to>
    <xdr:graphicFrame>
      <xdr:nvGraphicFramePr>
        <xdr:cNvPr id="18" name="Chart 22"/>
        <xdr:cNvGraphicFramePr/>
      </xdr:nvGraphicFramePr>
      <xdr:xfrm>
        <a:off x="9391650" y="22536150"/>
        <a:ext cx="4019550" cy="2686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38100</xdr:colOff>
      <xdr:row>156</xdr:row>
      <xdr:rowOff>0</xdr:rowOff>
    </xdr:from>
    <xdr:to>
      <xdr:col>10</xdr:col>
      <xdr:colOff>704850</xdr:colOff>
      <xdr:row>172</xdr:row>
      <xdr:rowOff>95250</xdr:rowOff>
    </xdr:to>
    <xdr:graphicFrame>
      <xdr:nvGraphicFramePr>
        <xdr:cNvPr id="19" name="Chart 23"/>
        <xdr:cNvGraphicFramePr/>
      </xdr:nvGraphicFramePr>
      <xdr:xfrm>
        <a:off x="5067300" y="25260300"/>
        <a:ext cx="4019550" cy="2686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600075</xdr:colOff>
      <xdr:row>85</xdr:row>
      <xdr:rowOff>9525</xdr:rowOff>
    </xdr:from>
    <xdr:to>
      <xdr:col>5</xdr:col>
      <xdr:colOff>571500</xdr:colOff>
      <xdr:row>137</xdr:row>
      <xdr:rowOff>28575</xdr:rowOff>
    </xdr:to>
    <xdr:graphicFrame>
      <xdr:nvGraphicFramePr>
        <xdr:cNvPr id="20" name="Chart 25"/>
        <xdr:cNvGraphicFramePr/>
      </xdr:nvGraphicFramePr>
      <xdr:xfrm>
        <a:off x="600075" y="13773150"/>
        <a:ext cx="4162425" cy="8439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P%20mod+Fi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P mod+F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s@10.n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s@10.n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zoomScale="125" zoomScaleNormal="125" zoomScalePageLayoutView="0" workbookViewId="0" topLeftCell="F1">
      <selection activeCell="I30" sqref="I30"/>
    </sheetView>
  </sheetViews>
  <sheetFormatPr defaultColWidth="11.00390625" defaultRowHeight="12.75"/>
  <cols>
    <col min="1" max="1" width="12.00390625" style="0" bestFit="1" customWidth="1"/>
    <col min="2" max="2" width="12.00390625" style="0" customWidth="1"/>
    <col min="3" max="3" width="6.875" style="0" bestFit="1" customWidth="1"/>
    <col min="4" max="4" width="4.625" style="0" bestFit="1" customWidth="1"/>
    <col min="5" max="5" width="5.875" style="0" bestFit="1" customWidth="1"/>
    <col min="6" max="6" width="11.00390625" style="0" customWidth="1"/>
    <col min="7" max="7" width="10.625" style="0" bestFit="1" customWidth="1"/>
    <col min="8" max="10" width="10.625" style="0" customWidth="1"/>
    <col min="11" max="11" width="7.125" style="0" bestFit="1" customWidth="1"/>
    <col min="12" max="12" width="10.625" style="0" customWidth="1"/>
    <col min="13" max="13" width="11.375" style="0" bestFit="1" customWidth="1"/>
    <col min="14" max="14" width="11.00390625" style="0" customWidth="1"/>
    <col min="15" max="15" width="18.25390625" style="0" bestFit="1" customWidth="1"/>
    <col min="16" max="16" width="18.125" style="0" customWidth="1"/>
    <col min="17" max="17" width="20.75390625" style="0" bestFit="1" customWidth="1"/>
    <col min="18" max="20" width="11.00390625" style="0" customWidth="1"/>
    <col min="21" max="21" width="12.25390625" style="0" bestFit="1" customWidth="1"/>
  </cols>
  <sheetData>
    <row r="1" spans="1:22" ht="13.5" thickTop="1">
      <c r="A1" s="5" t="s">
        <v>51</v>
      </c>
      <c r="B1" s="5" t="s">
        <v>51</v>
      </c>
      <c r="C1" s="5" t="s">
        <v>29</v>
      </c>
      <c r="D1" s="5" t="s">
        <v>32</v>
      </c>
      <c r="E1" s="5" t="s">
        <v>33</v>
      </c>
      <c r="F1" s="5" t="s">
        <v>35</v>
      </c>
      <c r="G1" s="6" t="s">
        <v>19</v>
      </c>
      <c r="H1" s="6" t="s">
        <v>7</v>
      </c>
      <c r="I1" s="6" t="s">
        <v>6</v>
      </c>
      <c r="J1" s="6" t="s">
        <v>26</v>
      </c>
      <c r="K1" s="6" t="s">
        <v>25</v>
      </c>
      <c r="L1" s="6" t="s">
        <v>24</v>
      </c>
      <c r="M1" s="1" t="s">
        <v>39</v>
      </c>
      <c r="O1" s="33" t="s">
        <v>0</v>
      </c>
      <c r="P1" s="21"/>
      <c r="Q1" s="21"/>
      <c r="R1" s="21"/>
      <c r="S1" s="21"/>
      <c r="T1" s="21"/>
      <c r="U1" s="21"/>
      <c r="V1" s="22"/>
    </row>
    <row r="2" spans="1:22" ht="12.75">
      <c r="A2" s="3">
        <v>1</v>
      </c>
      <c r="B2" s="3" t="s">
        <v>52</v>
      </c>
      <c r="C2" s="3">
        <v>2</v>
      </c>
      <c r="D2" s="3">
        <v>3</v>
      </c>
      <c r="E2" s="3">
        <v>5</v>
      </c>
      <c r="F2" s="3">
        <v>175</v>
      </c>
      <c r="G2" s="3">
        <v>0.1773</v>
      </c>
      <c r="H2" s="3" t="s">
        <v>13</v>
      </c>
      <c r="I2" s="4">
        <f>(G2-$T$40)/$U$55</f>
        <v>187.2962962962963</v>
      </c>
      <c r="J2" s="4">
        <f>AVERAGE(I2:I4)</f>
        <v>207.4814814814815</v>
      </c>
      <c r="K2" s="4">
        <f>STDEV(I2:I4)</f>
        <v>32.67957668805217</v>
      </c>
      <c r="L2" s="4">
        <f>(K2/J2)*100</f>
        <v>15.75059926057495</v>
      </c>
      <c r="M2" s="3"/>
      <c r="O2" s="14" t="s">
        <v>40</v>
      </c>
      <c r="P2" s="11" t="s">
        <v>41</v>
      </c>
      <c r="Q2" s="11" t="s">
        <v>18</v>
      </c>
      <c r="R2" s="12"/>
      <c r="S2" s="12"/>
      <c r="T2" s="13"/>
      <c r="U2" s="13"/>
      <c r="V2" s="15"/>
    </row>
    <row r="3" spans="1:22" ht="12.75">
      <c r="A3" s="3">
        <v>1</v>
      </c>
      <c r="B3" s="3" t="s">
        <v>53</v>
      </c>
      <c r="C3" s="3">
        <v>2</v>
      </c>
      <c r="D3" s="3">
        <v>3</v>
      </c>
      <c r="E3" s="3">
        <v>5</v>
      </c>
      <c r="F3" s="3">
        <v>175</v>
      </c>
      <c r="G3" s="3">
        <v>0.2294</v>
      </c>
      <c r="H3" s="3" t="s">
        <v>13</v>
      </c>
      <c r="I3" s="4">
        <f aca="true" t="shared" si="0" ref="I3:I17">(G3-$T$40)/$U$55</f>
        <v>245.18518518518516</v>
      </c>
      <c r="J3" s="4"/>
      <c r="K3" s="4"/>
      <c r="L3" s="4"/>
      <c r="M3" s="3"/>
      <c r="O3" s="16" t="s">
        <v>42</v>
      </c>
      <c r="P3" s="12">
        <v>0.0068</v>
      </c>
      <c r="Q3" s="12">
        <v>0</v>
      </c>
      <c r="R3" s="12"/>
      <c r="S3" s="12"/>
      <c r="T3" s="13"/>
      <c r="U3" s="13"/>
      <c r="V3" s="15"/>
    </row>
    <row r="4" spans="1:22" ht="12.75">
      <c r="A4" s="3">
        <v>1</v>
      </c>
      <c r="B4" s="3" t="s">
        <v>54</v>
      </c>
      <c r="C4" s="3">
        <v>2</v>
      </c>
      <c r="D4" s="3">
        <v>3</v>
      </c>
      <c r="E4" s="3">
        <v>5</v>
      </c>
      <c r="F4" s="3">
        <v>175</v>
      </c>
      <c r="G4" s="3">
        <v>0.1797</v>
      </c>
      <c r="H4" s="3" t="s">
        <v>13</v>
      </c>
      <c r="I4" s="4">
        <f t="shared" si="0"/>
        <v>189.96296296296296</v>
      </c>
      <c r="J4" s="4"/>
      <c r="K4" s="4"/>
      <c r="L4" s="4"/>
      <c r="M4" s="3"/>
      <c r="O4" s="16" t="s">
        <v>43</v>
      </c>
      <c r="P4" s="12"/>
      <c r="Q4" s="12">
        <v>0</v>
      </c>
      <c r="R4" s="12"/>
      <c r="S4" s="12"/>
      <c r="T4" s="13"/>
      <c r="U4" s="13"/>
      <c r="V4" s="15"/>
    </row>
    <row r="5" spans="1:22" ht="12.75">
      <c r="A5" s="3">
        <v>2</v>
      </c>
      <c r="B5" s="3" t="s">
        <v>52</v>
      </c>
      <c r="C5" s="3">
        <v>2</v>
      </c>
      <c r="D5" s="3">
        <v>3</v>
      </c>
      <c r="E5" s="3">
        <v>7</v>
      </c>
      <c r="F5" s="3">
        <v>150</v>
      </c>
      <c r="G5" s="3">
        <v>0.1167</v>
      </c>
      <c r="H5" s="3" t="s">
        <v>13</v>
      </c>
      <c r="I5" s="4">
        <f t="shared" si="0"/>
        <v>119.96296296296296</v>
      </c>
      <c r="J5" s="4">
        <f>AVERAGE(I5:I7)</f>
        <v>119.92592592592592</v>
      </c>
      <c r="K5" s="4">
        <f>STDEV(I5:I7)</f>
        <v>0.944988949792919</v>
      </c>
      <c r="L5" s="4">
        <f>(K5/J5)*100</f>
        <v>0.7879771971713655</v>
      </c>
      <c r="M5" s="3"/>
      <c r="O5" s="16" t="s">
        <v>44</v>
      </c>
      <c r="P5" s="12"/>
      <c r="Q5" s="12">
        <v>0</v>
      </c>
      <c r="R5" s="12"/>
      <c r="S5" s="12"/>
      <c r="T5" s="34">
        <f>AVERAGE(P3:P5)</f>
        <v>0.0068</v>
      </c>
      <c r="U5" s="13"/>
      <c r="V5" s="15"/>
    </row>
    <row r="6" spans="1:22" ht="12.75">
      <c r="A6" s="3">
        <v>2</v>
      </c>
      <c r="B6" s="3" t="s">
        <v>53</v>
      </c>
      <c r="C6" s="3">
        <v>2</v>
      </c>
      <c r="D6" s="3">
        <v>3</v>
      </c>
      <c r="E6" s="3">
        <v>7</v>
      </c>
      <c r="F6" s="3">
        <v>150</v>
      </c>
      <c r="G6" s="3">
        <v>0.1158</v>
      </c>
      <c r="H6" s="3" t="s">
        <v>13</v>
      </c>
      <c r="I6" s="4">
        <f t="shared" si="0"/>
        <v>118.96296296296298</v>
      </c>
      <c r="J6" s="4"/>
      <c r="K6" s="4"/>
      <c r="L6" s="4"/>
      <c r="M6" s="3"/>
      <c r="O6" s="16" t="s">
        <v>45</v>
      </c>
      <c r="P6" s="12">
        <v>0.0987</v>
      </c>
      <c r="Q6" s="12">
        <v>5</v>
      </c>
      <c r="R6" s="12"/>
      <c r="S6" s="12"/>
      <c r="T6" s="13"/>
      <c r="U6" s="13"/>
      <c r="V6" s="15"/>
    </row>
    <row r="7" spans="1:22" ht="12.75">
      <c r="A7" s="3">
        <v>2</v>
      </c>
      <c r="B7" s="3" t="s">
        <v>54</v>
      </c>
      <c r="C7" s="3">
        <v>2</v>
      </c>
      <c r="D7" s="3">
        <v>3</v>
      </c>
      <c r="E7" s="3">
        <v>7</v>
      </c>
      <c r="F7" s="3">
        <v>150</v>
      </c>
      <c r="G7" s="3">
        <v>0.1175</v>
      </c>
      <c r="H7" s="3" t="s">
        <v>13</v>
      </c>
      <c r="I7" s="4">
        <f t="shared" si="0"/>
        <v>120.85185185185185</v>
      </c>
      <c r="J7" s="4"/>
      <c r="K7" s="4"/>
      <c r="L7" s="4"/>
      <c r="M7" s="3"/>
      <c r="O7" s="16" t="s">
        <v>46</v>
      </c>
      <c r="P7" s="12">
        <v>0.1031</v>
      </c>
      <c r="Q7" s="12">
        <v>15</v>
      </c>
      <c r="R7" s="12"/>
      <c r="S7" s="12"/>
      <c r="T7" s="13"/>
      <c r="U7" s="13"/>
      <c r="V7" s="15"/>
    </row>
    <row r="8" spans="1:22" ht="12.75">
      <c r="A8" s="3">
        <v>3</v>
      </c>
      <c r="B8" s="3" t="s">
        <v>52</v>
      </c>
      <c r="C8" s="3">
        <v>2</v>
      </c>
      <c r="D8" s="3">
        <v>3</v>
      </c>
      <c r="E8" s="3">
        <v>9</v>
      </c>
      <c r="F8" s="3">
        <v>125</v>
      </c>
      <c r="G8" s="3">
        <v>0.1368</v>
      </c>
      <c r="H8" s="3" t="s">
        <v>13</v>
      </c>
      <c r="I8" s="4">
        <f t="shared" si="0"/>
        <v>142.2962962962963</v>
      </c>
      <c r="J8" s="4">
        <f>AVERAGE(I8:I10)</f>
        <v>143.22222222222223</v>
      </c>
      <c r="K8" s="4">
        <f>STDEV(I8:I10)</f>
        <v>1.0081968584309113</v>
      </c>
      <c r="L8" s="4">
        <f>(K8/J8)*100</f>
        <v>0.7039388460727852</v>
      </c>
      <c r="M8" s="3"/>
      <c r="O8" s="16" t="s">
        <v>47</v>
      </c>
      <c r="P8" s="12">
        <v>0.1163</v>
      </c>
      <c r="Q8" s="12">
        <v>30</v>
      </c>
      <c r="R8" s="12"/>
      <c r="S8" s="12"/>
      <c r="T8" s="13"/>
      <c r="U8" s="13"/>
      <c r="V8" s="15"/>
    </row>
    <row r="9" spans="1:22" ht="12.75">
      <c r="A9" s="3">
        <v>3</v>
      </c>
      <c r="B9" s="3" t="s">
        <v>53</v>
      </c>
      <c r="C9" s="3">
        <v>2</v>
      </c>
      <c r="D9" s="3">
        <v>3</v>
      </c>
      <c r="E9" s="3">
        <v>9</v>
      </c>
      <c r="F9" s="3">
        <v>125</v>
      </c>
      <c r="G9" s="3">
        <v>0.1386</v>
      </c>
      <c r="H9" s="3" t="s">
        <v>13</v>
      </c>
      <c r="I9" s="4">
        <f t="shared" si="0"/>
        <v>144.2962962962963</v>
      </c>
      <c r="J9" s="4"/>
      <c r="K9" s="4"/>
      <c r="L9" s="4"/>
      <c r="M9" s="3"/>
      <c r="O9" s="16" t="s">
        <v>48</v>
      </c>
      <c r="P9" s="12">
        <v>0.1371</v>
      </c>
      <c r="Q9" s="12">
        <v>50</v>
      </c>
      <c r="R9" s="12"/>
      <c r="S9" s="12"/>
      <c r="T9" s="13"/>
      <c r="U9" s="13"/>
      <c r="V9" s="15"/>
    </row>
    <row r="10" spans="1:22" ht="12.75">
      <c r="A10" s="3">
        <v>3</v>
      </c>
      <c r="B10" s="3" t="s">
        <v>54</v>
      </c>
      <c r="C10" s="3">
        <v>2</v>
      </c>
      <c r="D10" s="3">
        <v>3</v>
      </c>
      <c r="E10" s="3">
        <v>9</v>
      </c>
      <c r="F10" s="3">
        <v>125</v>
      </c>
      <c r="G10" s="3">
        <v>0.1375</v>
      </c>
      <c r="H10" s="3" t="s">
        <v>13</v>
      </c>
      <c r="I10" s="4">
        <f t="shared" si="0"/>
        <v>143.07407407407408</v>
      </c>
      <c r="J10" s="4"/>
      <c r="K10" s="4"/>
      <c r="L10" s="4"/>
      <c r="M10" s="3"/>
      <c r="O10" s="16" t="s">
        <v>49</v>
      </c>
      <c r="P10" s="12">
        <v>0.1754</v>
      </c>
      <c r="Q10" s="12">
        <v>100</v>
      </c>
      <c r="R10" s="12"/>
      <c r="S10" s="12"/>
      <c r="T10" s="13"/>
      <c r="U10" s="13"/>
      <c r="V10" s="15"/>
    </row>
    <row r="11" spans="1:22" ht="12.75">
      <c r="A11" s="3">
        <v>4</v>
      </c>
      <c r="B11" s="3" t="s">
        <v>52</v>
      </c>
      <c r="C11" s="3">
        <v>2</v>
      </c>
      <c r="D11" s="3">
        <v>3</v>
      </c>
      <c r="E11" s="3">
        <v>12</v>
      </c>
      <c r="F11" s="3">
        <v>100</v>
      </c>
      <c r="G11" s="3">
        <v>0.1</v>
      </c>
      <c r="H11" s="3" t="s">
        <v>13</v>
      </c>
      <c r="I11" s="4">
        <f t="shared" si="0"/>
        <v>101.40740740740742</v>
      </c>
      <c r="J11" s="4">
        <f>AVERAGE(I11:I13)</f>
        <v>102.22222222222224</v>
      </c>
      <c r="K11" s="4">
        <f>STDEV(I11:I13)</f>
        <v>0.7398142353835385</v>
      </c>
      <c r="L11" s="4">
        <f>(K11/J11)*100</f>
        <v>0.7237313172230266</v>
      </c>
      <c r="M11" s="3"/>
      <c r="O11" s="16" t="s">
        <v>50</v>
      </c>
      <c r="P11" s="12">
        <v>0.2241</v>
      </c>
      <c r="Q11" s="12">
        <v>150</v>
      </c>
      <c r="R11" s="12"/>
      <c r="S11" s="12"/>
      <c r="T11" s="13"/>
      <c r="U11" s="13"/>
      <c r="V11" s="15"/>
    </row>
    <row r="12" spans="1:22" ht="12.75">
      <c r="A12" s="3">
        <v>4</v>
      </c>
      <c r="B12" s="3" t="s">
        <v>53</v>
      </c>
      <c r="C12" s="3">
        <v>2</v>
      </c>
      <c r="D12" s="3">
        <v>3</v>
      </c>
      <c r="E12" s="3">
        <v>12</v>
      </c>
      <c r="F12" s="3">
        <v>100</v>
      </c>
      <c r="G12" s="3">
        <v>0.1013</v>
      </c>
      <c r="H12" s="3" t="s">
        <v>13</v>
      </c>
      <c r="I12" s="4">
        <f t="shared" si="0"/>
        <v>102.85185185185186</v>
      </c>
      <c r="J12" s="4"/>
      <c r="K12" s="4"/>
      <c r="L12" s="4"/>
      <c r="M12" s="3"/>
      <c r="O12" s="16" t="s">
        <v>15</v>
      </c>
      <c r="P12" s="12">
        <v>0.2656</v>
      </c>
      <c r="Q12" s="12">
        <v>200</v>
      </c>
      <c r="R12" s="12"/>
      <c r="S12" s="12"/>
      <c r="T12" s="13"/>
      <c r="U12" s="13"/>
      <c r="V12" s="15"/>
    </row>
    <row r="13" spans="1:22" ht="12.75">
      <c r="A13" s="3">
        <v>4</v>
      </c>
      <c r="B13" s="3" t="s">
        <v>54</v>
      </c>
      <c r="C13" s="3">
        <v>2</v>
      </c>
      <c r="D13" s="3">
        <v>3</v>
      </c>
      <c r="E13" s="3">
        <v>12</v>
      </c>
      <c r="F13" s="3">
        <v>100</v>
      </c>
      <c r="G13" s="3">
        <v>0.1009</v>
      </c>
      <c r="H13" s="3" t="s">
        <v>13</v>
      </c>
      <c r="I13" s="4">
        <f t="shared" si="0"/>
        <v>102.40740740740742</v>
      </c>
      <c r="J13" s="4"/>
      <c r="K13" s="4"/>
      <c r="L13" s="4"/>
      <c r="M13" s="3"/>
      <c r="O13" s="16" t="s">
        <v>16</v>
      </c>
      <c r="P13" s="12">
        <v>0.4083</v>
      </c>
      <c r="Q13" s="12">
        <v>400</v>
      </c>
      <c r="R13" s="12"/>
      <c r="S13" s="12"/>
      <c r="T13" s="13"/>
      <c r="U13" s="13"/>
      <c r="V13" s="15"/>
    </row>
    <row r="14" spans="1:22" ht="12.75">
      <c r="A14" s="3">
        <v>5</v>
      </c>
      <c r="B14" s="3" t="s">
        <v>52</v>
      </c>
      <c r="C14" s="3">
        <v>2</v>
      </c>
      <c r="D14" s="3">
        <v>3</v>
      </c>
      <c r="E14" s="3">
        <v>14</v>
      </c>
      <c r="F14" s="3">
        <v>75</v>
      </c>
      <c r="G14" s="3">
        <v>0.0894</v>
      </c>
      <c r="H14" s="3" t="s">
        <v>13</v>
      </c>
      <c r="I14" s="4">
        <f t="shared" si="0"/>
        <v>89.62962962962963</v>
      </c>
      <c r="J14" s="4">
        <f>AVERAGE(I14:I16)</f>
        <v>88.96296296296298</v>
      </c>
      <c r="K14" s="4">
        <f>STDEV(I14:I16)</f>
        <v>0.5879447357919785</v>
      </c>
      <c r="L14" s="4">
        <f>(K14/J14)*100</f>
        <v>0.6608870885255377</v>
      </c>
      <c r="M14" s="3"/>
      <c r="O14" s="17"/>
      <c r="P14" s="13"/>
      <c r="Q14" s="13"/>
      <c r="R14" s="13"/>
      <c r="S14" s="13"/>
      <c r="T14" s="13"/>
      <c r="U14" s="13"/>
      <c r="V14" s="15"/>
    </row>
    <row r="15" spans="1:22" ht="12.75">
      <c r="A15" s="3">
        <v>5</v>
      </c>
      <c r="B15" s="3" t="s">
        <v>53</v>
      </c>
      <c r="C15" s="3">
        <v>2</v>
      </c>
      <c r="D15" s="3">
        <v>3</v>
      </c>
      <c r="E15" s="3">
        <v>14</v>
      </c>
      <c r="F15" s="3">
        <v>75</v>
      </c>
      <c r="G15" s="3">
        <v>0.0886</v>
      </c>
      <c r="H15" s="3" t="s">
        <v>13</v>
      </c>
      <c r="I15" s="4">
        <f t="shared" si="0"/>
        <v>88.74074074074075</v>
      </c>
      <c r="J15" s="4"/>
      <c r="K15" s="4"/>
      <c r="L15" s="4"/>
      <c r="M15" s="3"/>
      <c r="O15" s="16" t="s">
        <v>17</v>
      </c>
      <c r="P15" s="12">
        <v>0.0892</v>
      </c>
      <c r="Q15" s="13"/>
      <c r="R15" s="13"/>
      <c r="S15" s="13"/>
      <c r="T15" s="13"/>
      <c r="U15" s="13"/>
      <c r="V15" s="15"/>
    </row>
    <row r="16" spans="1:22" ht="12.75">
      <c r="A16" s="3">
        <v>5</v>
      </c>
      <c r="B16" s="3" t="s">
        <v>54</v>
      </c>
      <c r="C16" s="3">
        <v>2</v>
      </c>
      <c r="D16" s="3">
        <v>3</v>
      </c>
      <c r="E16" s="3">
        <v>14</v>
      </c>
      <c r="F16" s="3">
        <v>75</v>
      </c>
      <c r="G16" s="3">
        <v>0.0884</v>
      </c>
      <c r="H16" s="3" t="s">
        <v>13</v>
      </c>
      <c r="I16" s="4">
        <f t="shared" si="0"/>
        <v>88.51851851851853</v>
      </c>
      <c r="J16" s="4"/>
      <c r="K16" s="4"/>
      <c r="L16" s="4"/>
      <c r="M16" s="3"/>
      <c r="O16" s="16" t="s">
        <v>17</v>
      </c>
      <c r="P16" s="12">
        <v>0.0927</v>
      </c>
      <c r="Q16" s="13"/>
      <c r="R16" s="13"/>
      <c r="S16" s="13"/>
      <c r="T16" s="13"/>
      <c r="U16" s="13"/>
      <c r="V16" s="15"/>
    </row>
    <row r="17" spans="1:22" ht="12.75">
      <c r="A17" s="3">
        <v>6</v>
      </c>
      <c r="B17" s="3" t="s">
        <v>52</v>
      </c>
      <c r="C17" s="3">
        <v>2</v>
      </c>
      <c r="D17" s="3">
        <v>3</v>
      </c>
      <c r="E17" s="3">
        <v>16</v>
      </c>
      <c r="F17" s="3">
        <v>45</v>
      </c>
      <c r="G17" s="3">
        <v>0.0851</v>
      </c>
      <c r="H17" s="3" t="s">
        <v>13</v>
      </c>
      <c r="I17" s="4">
        <f t="shared" si="0"/>
        <v>84.85185185185185</v>
      </c>
      <c r="J17" s="4">
        <f>AVERAGE(I17:I19)</f>
        <v>97.25617283950618</v>
      </c>
      <c r="K17" s="4">
        <f>STDEV(I17:I19)</f>
        <v>10.846676190131786</v>
      </c>
      <c r="L17" s="4">
        <f>(K17/J17)*100</f>
        <v>11.152686635151847</v>
      </c>
      <c r="M17" s="3"/>
      <c r="O17" s="16" t="s">
        <v>17</v>
      </c>
      <c r="P17" s="12">
        <v>0.0935</v>
      </c>
      <c r="Q17" s="13"/>
      <c r="R17" s="13"/>
      <c r="S17" s="13"/>
      <c r="V17" s="15"/>
    </row>
    <row r="18" spans="1:22" ht="12.75">
      <c r="A18" s="3">
        <v>6</v>
      </c>
      <c r="B18" s="3" t="s">
        <v>53</v>
      </c>
      <c r="C18" s="3">
        <v>2</v>
      </c>
      <c r="D18" s="3">
        <v>3</v>
      </c>
      <c r="E18" s="3">
        <v>16</v>
      </c>
      <c r="F18" s="3">
        <v>45</v>
      </c>
      <c r="G18">
        <v>0.0903</v>
      </c>
      <c r="H18" s="3" t="s">
        <v>8</v>
      </c>
      <c r="I18" s="4">
        <f>(G18-$T$40)/$U$20</f>
        <v>101.95833333333334</v>
      </c>
      <c r="J18" s="4"/>
      <c r="K18" s="4"/>
      <c r="L18" s="4"/>
      <c r="M18" s="3"/>
      <c r="O18" s="16" t="s">
        <v>17</v>
      </c>
      <c r="P18" s="12">
        <v>0.0935</v>
      </c>
      <c r="Q18" s="37">
        <f>AVERAGE(P15:P18)</f>
        <v>0.092225</v>
      </c>
      <c r="R18" s="39" t="s">
        <v>55</v>
      </c>
      <c r="S18" s="13"/>
      <c r="V18" s="15"/>
    </row>
    <row r="19" spans="1:22" ht="12.75">
      <c r="A19" s="3">
        <v>6</v>
      </c>
      <c r="B19" s="3" t="s">
        <v>54</v>
      </c>
      <c r="C19" s="3">
        <v>2</v>
      </c>
      <c r="D19" s="3">
        <v>3</v>
      </c>
      <c r="E19" s="3">
        <v>16</v>
      </c>
      <c r="F19" s="3">
        <v>45</v>
      </c>
      <c r="G19">
        <v>0.0927</v>
      </c>
      <c r="H19" s="3" t="s">
        <v>8</v>
      </c>
      <c r="I19" s="4">
        <f aca="true" t="shared" si="1" ref="I19:I34">(G19-$T$40)/$U$20</f>
        <v>104.95833333333334</v>
      </c>
      <c r="J19" s="4"/>
      <c r="K19" s="4"/>
      <c r="L19" s="4"/>
      <c r="M19" s="3"/>
      <c r="O19" s="17"/>
      <c r="P19" s="13"/>
      <c r="Q19" s="13"/>
      <c r="R19" s="13"/>
      <c r="S19" s="13"/>
      <c r="T19" s="13"/>
      <c r="U19" s="13"/>
      <c r="V19" s="15"/>
    </row>
    <row r="20" spans="1:22" ht="12.75">
      <c r="A20" s="3">
        <v>7</v>
      </c>
      <c r="B20" s="3" t="s">
        <v>52</v>
      </c>
      <c r="C20" s="3">
        <v>2</v>
      </c>
      <c r="D20" s="3">
        <v>3</v>
      </c>
      <c r="E20" s="3">
        <v>18</v>
      </c>
      <c r="F20" s="3">
        <v>25</v>
      </c>
      <c r="G20">
        <v>0.089</v>
      </c>
      <c r="H20" s="3" t="s">
        <v>8</v>
      </c>
      <c r="I20" s="4">
        <f t="shared" si="1"/>
        <v>100.33333333333333</v>
      </c>
      <c r="J20" s="4">
        <f>AVERAGE(I20:I22)</f>
        <v>102.08333333333333</v>
      </c>
      <c r="K20" s="4">
        <f>STDEV(I20:I22)</f>
        <v>1.8874586088176875</v>
      </c>
      <c r="L20" s="4">
        <f>(K20/J20)*100</f>
        <v>1.8489390453724286</v>
      </c>
      <c r="M20" s="3"/>
      <c r="O20" s="17"/>
      <c r="P20" s="13"/>
      <c r="Q20" s="13"/>
      <c r="R20" s="13"/>
      <c r="S20" s="13"/>
      <c r="T20" s="13" t="s">
        <v>2</v>
      </c>
      <c r="U20" s="35">
        <v>0.0008</v>
      </c>
      <c r="V20" s="15"/>
    </row>
    <row r="21" spans="1:22" ht="12.75">
      <c r="A21" s="3">
        <v>7</v>
      </c>
      <c r="B21" s="3" t="s">
        <v>53</v>
      </c>
      <c r="C21" s="3">
        <v>2</v>
      </c>
      <c r="D21" s="3">
        <v>3</v>
      </c>
      <c r="E21" s="3">
        <v>18</v>
      </c>
      <c r="F21" s="3">
        <v>25</v>
      </c>
      <c r="G21">
        <v>0.0902</v>
      </c>
      <c r="H21" s="3" t="s">
        <v>8</v>
      </c>
      <c r="I21" s="4">
        <f t="shared" si="1"/>
        <v>101.83333333333334</v>
      </c>
      <c r="J21" s="4"/>
      <c r="K21" s="4"/>
      <c r="L21" s="4"/>
      <c r="M21" s="3"/>
      <c r="O21" s="17"/>
      <c r="P21" s="13"/>
      <c r="Q21" s="13"/>
      <c r="R21" s="13"/>
      <c r="S21" s="13"/>
      <c r="T21" s="13" t="s">
        <v>4</v>
      </c>
      <c r="U21" s="38">
        <v>0.0963</v>
      </c>
      <c r="V21" s="15"/>
    </row>
    <row r="22" spans="1:22" ht="12.75">
      <c r="A22" s="3">
        <v>7</v>
      </c>
      <c r="B22" s="3" t="s">
        <v>54</v>
      </c>
      <c r="C22" s="3">
        <v>2</v>
      </c>
      <c r="D22" s="3">
        <v>3</v>
      </c>
      <c r="E22" s="3">
        <v>18</v>
      </c>
      <c r="F22" s="3">
        <v>25</v>
      </c>
      <c r="G22">
        <v>0.092</v>
      </c>
      <c r="H22" s="3" t="s">
        <v>8</v>
      </c>
      <c r="I22" s="4">
        <f t="shared" si="1"/>
        <v>104.08333333333333</v>
      </c>
      <c r="J22" s="4"/>
      <c r="K22" s="4"/>
      <c r="L22" s="4"/>
      <c r="M22" s="3"/>
      <c r="O22" s="17"/>
      <c r="P22" s="13"/>
      <c r="Q22" s="13"/>
      <c r="R22" s="13"/>
      <c r="S22" s="13"/>
      <c r="T22" s="13"/>
      <c r="U22" s="13"/>
      <c r="V22" s="15"/>
    </row>
    <row r="23" spans="1:22" ht="12.75">
      <c r="A23" s="3">
        <v>8</v>
      </c>
      <c r="B23" s="3" t="s">
        <v>52</v>
      </c>
      <c r="C23" s="3">
        <v>2</v>
      </c>
      <c r="D23" s="3">
        <v>3</v>
      </c>
      <c r="E23" s="3">
        <v>20</v>
      </c>
      <c r="F23" s="3">
        <v>5</v>
      </c>
      <c r="G23">
        <v>0.0934</v>
      </c>
      <c r="H23" s="3" t="s">
        <v>8</v>
      </c>
      <c r="I23" s="4">
        <f t="shared" si="1"/>
        <v>105.83333333333333</v>
      </c>
      <c r="J23" s="4">
        <f>AVERAGE(I23:I25)</f>
        <v>102.91666666666667</v>
      </c>
      <c r="K23" s="4">
        <f>STDEV(I23:I25)</f>
        <v>2.5259074277043725</v>
      </c>
      <c r="L23" s="4">
        <f>(K23/J23)*100</f>
        <v>2.4543230066763133</v>
      </c>
      <c r="M23" s="3"/>
      <c r="O23" s="17"/>
      <c r="P23" s="13"/>
      <c r="Q23" s="13"/>
      <c r="R23" s="13"/>
      <c r="S23" s="13"/>
      <c r="T23" s="13"/>
      <c r="U23" s="13"/>
      <c r="V23" s="15"/>
    </row>
    <row r="24" spans="1:22" ht="12.75">
      <c r="A24" s="3">
        <v>8</v>
      </c>
      <c r="B24" s="3" t="s">
        <v>53</v>
      </c>
      <c r="C24" s="3">
        <v>2</v>
      </c>
      <c r="D24" s="3">
        <v>3</v>
      </c>
      <c r="E24" s="3">
        <v>20</v>
      </c>
      <c r="F24" s="3">
        <v>5</v>
      </c>
      <c r="G24">
        <v>0.0899</v>
      </c>
      <c r="H24" s="3" t="s">
        <v>8</v>
      </c>
      <c r="I24" s="4">
        <f t="shared" si="1"/>
        <v>101.45833333333333</v>
      </c>
      <c r="J24" s="4"/>
      <c r="K24" s="4"/>
      <c r="L24" s="4"/>
      <c r="M24" s="3"/>
      <c r="O24" s="17"/>
      <c r="P24" s="13"/>
      <c r="Q24" s="13"/>
      <c r="R24" s="13"/>
      <c r="S24" s="13"/>
      <c r="T24" s="13"/>
      <c r="U24" s="13"/>
      <c r="V24" s="15"/>
    </row>
    <row r="25" spans="1:22" ht="12.75">
      <c r="A25" s="3">
        <v>8</v>
      </c>
      <c r="B25" s="3" t="s">
        <v>54</v>
      </c>
      <c r="C25" s="3">
        <v>2</v>
      </c>
      <c r="D25" s="3">
        <v>3</v>
      </c>
      <c r="E25" s="3">
        <v>20</v>
      </c>
      <c r="F25" s="3">
        <v>5</v>
      </c>
      <c r="G25">
        <v>0.0899</v>
      </c>
      <c r="H25" s="3" t="s">
        <v>8</v>
      </c>
      <c r="I25" s="4">
        <f t="shared" si="1"/>
        <v>101.45833333333333</v>
      </c>
      <c r="J25" s="4"/>
      <c r="K25" s="4"/>
      <c r="L25" s="4"/>
      <c r="M25" s="3"/>
      <c r="O25" s="17"/>
      <c r="P25" s="13"/>
      <c r="Q25" s="13"/>
      <c r="R25" s="13"/>
      <c r="S25" s="13"/>
      <c r="T25" s="13"/>
      <c r="U25" s="13"/>
      <c r="V25" s="15"/>
    </row>
    <row r="26" spans="1:22" ht="12.75">
      <c r="A26" s="3">
        <v>9</v>
      </c>
      <c r="B26" s="3" t="s">
        <v>52</v>
      </c>
      <c r="C26" s="3">
        <v>3</v>
      </c>
      <c r="D26" s="3">
        <v>3</v>
      </c>
      <c r="E26" s="3">
        <v>5</v>
      </c>
      <c r="F26" s="3">
        <v>175</v>
      </c>
      <c r="G26">
        <v>0.1736</v>
      </c>
      <c r="H26" s="3" t="s">
        <v>8</v>
      </c>
      <c r="I26" s="4">
        <f t="shared" si="1"/>
        <v>206.08333333333331</v>
      </c>
      <c r="J26" s="4">
        <f>AVERAGE(I26:I28)</f>
        <v>209.08333333333334</v>
      </c>
      <c r="K26" s="4">
        <f>STDEV(I26:I28)</f>
        <v>2.672194790801271</v>
      </c>
      <c r="L26" s="4">
        <f>(K26/J26)*100</f>
        <v>1.278052510546642</v>
      </c>
      <c r="M26" s="3"/>
      <c r="O26" s="17"/>
      <c r="P26" s="13"/>
      <c r="Q26" s="13"/>
      <c r="R26" s="13"/>
      <c r="S26" s="13"/>
      <c r="T26" s="13"/>
      <c r="U26" s="13"/>
      <c r="V26" s="15"/>
    </row>
    <row r="27" spans="1:22" ht="12.75">
      <c r="A27" s="3">
        <v>9</v>
      </c>
      <c r="B27" s="3" t="s">
        <v>53</v>
      </c>
      <c r="C27" s="3">
        <v>3</v>
      </c>
      <c r="D27" s="3">
        <v>3</v>
      </c>
      <c r="E27" s="3">
        <v>5</v>
      </c>
      <c r="F27" s="3">
        <v>175</v>
      </c>
      <c r="G27">
        <v>0.1777</v>
      </c>
      <c r="H27" s="3" t="s">
        <v>8</v>
      </c>
      <c r="I27" s="4">
        <f t="shared" si="1"/>
        <v>211.20833333333331</v>
      </c>
      <c r="J27" s="4"/>
      <c r="K27" s="4"/>
      <c r="L27" s="4"/>
      <c r="M27" s="3"/>
      <c r="O27" s="17"/>
      <c r="P27" s="13"/>
      <c r="Q27" s="13"/>
      <c r="R27" s="13"/>
      <c r="S27" s="13"/>
      <c r="T27" s="13"/>
      <c r="U27" s="13"/>
      <c r="V27" s="15"/>
    </row>
    <row r="28" spans="1:22" ht="12.75">
      <c r="A28" s="3">
        <v>9</v>
      </c>
      <c r="B28" s="3" t="s">
        <v>54</v>
      </c>
      <c r="C28" s="3">
        <v>3</v>
      </c>
      <c r="D28" s="3">
        <v>3</v>
      </c>
      <c r="E28" s="3">
        <v>5</v>
      </c>
      <c r="F28" s="3">
        <v>175</v>
      </c>
      <c r="G28">
        <v>0.1767</v>
      </c>
      <c r="H28" s="3" t="s">
        <v>8</v>
      </c>
      <c r="I28" s="4">
        <f t="shared" si="1"/>
        <v>209.95833333333331</v>
      </c>
      <c r="J28" s="4"/>
      <c r="K28" s="4"/>
      <c r="L28" s="4"/>
      <c r="M28" s="3"/>
      <c r="O28" s="17"/>
      <c r="P28" s="13"/>
      <c r="Q28" s="13"/>
      <c r="R28" s="13"/>
      <c r="S28" s="13"/>
      <c r="T28" s="13"/>
      <c r="U28" s="13"/>
      <c r="V28" s="15"/>
    </row>
    <row r="29" spans="1:22" ht="12.75">
      <c r="A29" s="3">
        <v>10</v>
      </c>
      <c r="B29" s="3" t="s">
        <v>52</v>
      </c>
      <c r="C29" s="3">
        <v>3</v>
      </c>
      <c r="D29" s="3">
        <v>3</v>
      </c>
      <c r="E29" s="3">
        <v>7</v>
      </c>
      <c r="F29" s="3">
        <v>150</v>
      </c>
      <c r="G29">
        <v>0.086</v>
      </c>
      <c r="H29" s="3" t="s">
        <v>8</v>
      </c>
      <c r="I29" s="4">
        <f t="shared" si="1"/>
        <v>96.58333333333333</v>
      </c>
      <c r="J29" s="4">
        <f>AVERAGE(I29:I31)</f>
        <v>91.79166666666667</v>
      </c>
      <c r="K29" s="4">
        <f>STDEV(I29:I31)</f>
        <v>4.153938893789116</v>
      </c>
      <c r="L29" s="4">
        <f>(K29/J29)*100</f>
        <v>4.5253987040825585</v>
      </c>
      <c r="M29" s="3"/>
      <c r="O29" s="17"/>
      <c r="P29" s="13"/>
      <c r="Q29" s="13"/>
      <c r="R29" s="13"/>
      <c r="S29" s="13"/>
      <c r="T29" s="13"/>
      <c r="U29" s="13"/>
      <c r="V29" s="15"/>
    </row>
    <row r="30" spans="1:22" ht="12.75">
      <c r="A30" s="3">
        <v>10</v>
      </c>
      <c r="B30" s="3" t="s">
        <v>53</v>
      </c>
      <c r="C30" s="3">
        <v>3</v>
      </c>
      <c r="D30" s="3">
        <v>3</v>
      </c>
      <c r="E30" s="3">
        <v>7</v>
      </c>
      <c r="F30" s="3">
        <v>150</v>
      </c>
      <c r="G30">
        <v>0.0804</v>
      </c>
      <c r="H30" s="3" t="s">
        <v>8</v>
      </c>
      <c r="I30" s="4">
        <f t="shared" si="1"/>
        <v>89.58333333333333</v>
      </c>
      <c r="J30" s="4"/>
      <c r="K30" s="4"/>
      <c r="L30" s="4"/>
      <c r="M30" s="3"/>
      <c r="O30" s="17"/>
      <c r="P30" s="13"/>
      <c r="Q30" s="13"/>
      <c r="R30" s="13"/>
      <c r="S30" s="13"/>
      <c r="T30" s="13"/>
      <c r="U30" s="13"/>
      <c r="V30" s="15"/>
    </row>
    <row r="31" spans="1:22" ht="12.75">
      <c r="A31" s="3">
        <v>10</v>
      </c>
      <c r="B31" s="3" t="s">
        <v>54</v>
      </c>
      <c r="C31" s="3">
        <v>3</v>
      </c>
      <c r="D31" s="3">
        <v>3</v>
      </c>
      <c r="E31" s="3">
        <v>7</v>
      </c>
      <c r="F31" s="3">
        <v>150</v>
      </c>
      <c r="G31">
        <v>0.0801</v>
      </c>
      <c r="H31" s="3" t="s">
        <v>8</v>
      </c>
      <c r="I31" s="4">
        <f t="shared" si="1"/>
        <v>89.20833333333334</v>
      </c>
      <c r="J31" s="4"/>
      <c r="K31" s="4"/>
      <c r="L31" s="4"/>
      <c r="M31" s="3"/>
      <c r="O31" s="17"/>
      <c r="P31" s="13"/>
      <c r="Q31" s="13"/>
      <c r="R31" s="13"/>
      <c r="S31" s="13"/>
      <c r="T31" s="13"/>
      <c r="U31" s="13"/>
      <c r="V31" s="15"/>
    </row>
    <row r="32" spans="1:22" ht="12.75">
      <c r="A32" s="3">
        <v>11</v>
      </c>
      <c r="B32" s="3" t="s">
        <v>52</v>
      </c>
      <c r="C32" s="3">
        <v>3</v>
      </c>
      <c r="D32" s="3">
        <v>3</v>
      </c>
      <c r="E32" s="3">
        <v>9</v>
      </c>
      <c r="F32" s="3">
        <v>125</v>
      </c>
      <c r="G32">
        <v>0.0695</v>
      </c>
      <c r="H32" s="3" t="s">
        <v>8</v>
      </c>
      <c r="I32" s="4">
        <f t="shared" si="1"/>
        <v>75.95833333333333</v>
      </c>
      <c r="J32" s="4">
        <f>AVERAGE(I32:I34)</f>
        <v>75.83333333333333</v>
      </c>
      <c r="K32" s="4">
        <f>STDEV(I32:I34)</f>
        <v>0.45069390943299864</v>
      </c>
      <c r="L32" s="4">
        <f>(K32/J32)*100</f>
        <v>0.5943216388127455</v>
      </c>
      <c r="M32" s="3"/>
      <c r="O32" s="17"/>
      <c r="P32" s="13"/>
      <c r="Q32" s="13"/>
      <c r="R32" s="13"/>
      <c r="S32" s="13"/>
      <c r="T32" s="13"/>
      <c r="U32" s="13"/>
      <c r="V32" s="15"/>
    </row>
    <row r="33" spans="1:22" ht="12.75">
      <c r="A33" s="3">
        <v>11</v>
      </c>
      <c r="B33" s="3" t="s">
        <v>53</v>
      </c>
      <c r="C33" s="3">
        <v>3</v>
      </c>
      <c r="D33" s="3">
        <v>3</v>
      </c>
      <c r="E33" s="3">
        <v>9</v>
      </c>
      <c r="F33" s="3">
        <v>125</v>
      </c>
      <c r="G33">
        <v>0.0697</v>
      </c>
      <c r="H33" s="3" t="s">
        <v>8</v>
      </c>
      <c r="I33" s="4">
        <f t="shared" si="1"/>
        <v>76.20833333333333</v>
      </c>
      <c r="J33" s="4"/>
      <c r="K33" s="4"/>
      <c r="L33" s="4"/>
      <c r="M33" s="3"/>
      <c r="O33" s="17"/>
      <c r="P33" s="13"/>
      <c r="Q33" s="13"/>
      <c r="R33" s="13"/>
      <c r="S33" s="13"/>
      <c r="T33" s="13"/>
      <c r="U33" s="13"/>
      <c r="V33" s="15"/>
    </row>
    <row r="34" spans="1:22" ht="13.5" thickBot="1">
      <c r="A34" s="3">
        <v>11</v>
      </c>
      <c r="B34" s="3" t="s">
        <v>54</v>
      </c>
      <c r="C34" s="3">
        <v>3</v>
      </c>
      <c r="D34" s="3">
        <v>3</v>
      </c>
      <c r="E34" s="3">
        <v>9</v>
      </c>
      <c r="F34" s="3">
        <v>125</v>
      </c>
      <c r="G34">
        <v>0.069</v>
      </c>
      <c r="H34" s="3" t="s">
        <v>8</v>
      </c>
      <c r="I34" s="4">
        <f t="shared" si="1"/>
        <v>75.33333333333333</v>
      </c>
      <c r="J34" s="4"/>
      <c r="K34" s="4"/>
      <c r="L34" s="4"/>
      <c r="M34" s="3"/>
      <c r="O34" s="18"/>
      <c r="P34" s="19"/>
      <c r="Q34" s="19"/>
      <c r="R34" s="19"/>
      <c r="S34" s="19"/>
      <c r="T34" s="19"/>
      <c r="U34" s="19"/>
      <c r="V34" s="20"/>
    </row>
    <row r="35" spans="1:13" ht="15" thickBot="1" thickTop="1">
      <c r="A35" s="3">
        <v>12</v>
      </c>
      <c r="B35" s="3" t="s">
        <v>52</v>
      </c>
      <c r="C35" s="3">
        <v>3</v>
      </c>
      <c r="D35" s="3">
        <v>3</v>
      </c>
      <c r="E35" s="3">
        <v>12</v>
      </c>
      <c r="F35" s="3">
        <v>100</v>
      </c>
      <c r="G35" s="3">
        <v>0.0754</v>
      </c>
      <c r="H35" s="3" t="s">
        <v>13</v>
      </c>
      <c r="I35" s="4">
        <f>(G35-$T$40)/$U$55</f>
        <v>74.07407407407408</v>
      </c>
      <c r="J35" s="4">
        <f>AVERAGE(I35:I37)</f>
        <v>72.4074074074074</v>
      </c>
      <c r="K35" s="4">
        <f>STDEV(I35:I37)</f>
        <v>1.4529663145133145</v>
      </c>
      <c r="L35" s="4">
        <f>(K35/J35)*100</f>
        <v>2.0066542451079026</v>
      </c>
      <c r="M35" s="3"/>
    </row>
    <row r="36" spans="1:22" ht="13.5" thickTop="1">
      <c r="A36" s="3">
        <v>12</v>
      </c>
      <c r="B36" s="3" t="s">
        <v>53</v>
      </c>
      <c r="C36" s="3">
        <v>3</v>
      </c>
      <c r="D36" s="3">
        <v>3</v>
      </c>
      <c r="E36" s="3">
        <v>12</v>
      </c>
      <c r="F36" s="3">
        <v>100</v>
      </c>
      <c r="G36" s="3">
        <v>0.073</v>
      </c>
      <c r="H36" s="3" t="s">
        <v>13</v>
      </c>
      <c r="I36" s="4">
        <f aca="true" t="shared" si="2" ref="I36:I49">(G36-$T$40)/$U$55</f>
        <v>71.4074074074074</v>
      </c>
      <c r="J36" s="4"/>
      <c r="K36" s="4"/>
      <c r="L36" s="4"/>
      <c r="M36" s="3"/>
      <c r="O36" s="30" t="s">
        <v>14</v>
      </c>
      <c r="P36" s="31"/>
      <c r="Q36" s="31"/>
      <c r="R36" s="31"/>
      <c r="S36" s="31"/>
      <c r="T36" s="31"/>
      <c r="U36" s="31"/>
      <c r="V36" s="32"/>
    </row>
    <row r="37" spans="1:22" ht="12.75">
      <c r="A37" s="3">
        <v>12</v>
      </c>
      <c r="B37" s="3" t="s">
        <v>54</v>
      </c>
      <c r="C37" s="3">
        <v>3</v>
      </c>
      <c r="D37" s="3">
        <v>3</v>
      </c>
      <c r="E37" s="3">
        <v>12</v>
      </c>
      <c r="F37" s="3">
        <v>100</v>
      </c>
      <c r="G37" s="3">
        <v>0.0733</v>
      </c>
      <c r="H37" s="3" t="s">
        <v>13</v>
      </c>
      <c r="I37" s="4">
        <f t="shared" si="2"/>
        <v>71.74074074074075</v>
      </c>
      <c r="J37" s="4"/>
      <c r="K37" s="4"/>
      <c r="L37" s="4"/>
      <c r="M37" s="3"/>
      <c r="O37" s="23" t="s">
        <v>40</v>
      </c>
      <c r="P37" s="11" t="s">
        <v>41</v>
      </c>
      <c r="Q37" s="11" t="s">
        <v>18</v>
      </c>
      <c r="R37" s="12"/>
      <c r="S37" s="12"/>
      <c r="T37" s="13"/>
      <c r="U37" s="13"/>
      <c r="V37" s="24"/>
    </row>
    <row r="38" spans="1:22" ht="12.75">
      <c r="A38" s="3">
        <v>13</v>
      </c>
      <c r="B38" s="3" t="s">
        <v>52</v>
      </c>
      <c r="C38" s="3">
        <v>3</v>
      </c>
      <c r="D38" s="3">
        <v>3</v>
      </c>
      <c r="E38" s="3">
        <v>14</v>
      </c>
      <c r="F38" s="3">
        <v>75</v>
      </c>
      <c r="G38" s="3">
        <v>0.0791</v>
      </c>
      <c r="H38" s="3" t="s">
        <v>13</v>
      </c>
      <c r="I38" s="4">
        <f t="shared" si="2"/>
        <v>78.18518518518519</v>
      </c>
      <c r="J38" s="4">
        <f>AVERAGE(I38:I40)</f>
        <v>74.44444444444446</v>
      </c>
      <c r="K38" s="4">
        <f>STDEV(I38:I40)</f>
        <v>3.2514637412871</v>
      </c>
      <c r="L38" s="4">
        <f>(K38/J38)*100</f>
        <v>4.367637861430432</v>
      </c>
      <c r="M38" s="3"/>
      <c r="O38" s="25" t="s">
        <v>42</v>
      </c>
      <c r="P38" s="12">
        <v>0.0064</v>
      </c>
      <c r="Q38" s="12">
        <v>0</v>
      </c>
      <c r="R38" s="12"/>
      <c r="S38" s="12"/>
      <c r="T38" s="13"/>
      <c r="U38" s="13"/>
      <c r="V38" s="24"/>
    </row>
    <row r="39" spans="1:22" ht="12.75">
      <c r="A39" s="3">
        <v>13</v>
      </c>
      <c r="B39" s="3" t="s">
        <v>53</v>
      </c>
      <c r="C39" s="3">
        <v>3</v>
      </c>
      <c r="D39" s="3">
        <v>3</v>
      </c>
      <c r="E39" s="3">
        <v>14</v>
      </c>
      <c r="F39" s="3">
        <v>75</v>
      </c>
      <c r="G39" s="3">
        <v>0.0743</v>
      </c>
      <c r="H39" s="3" t="s">
        <v>13</v>
      </c>
      <c r="I39" s="4">
        <f t="shared" si="2"/>
        <v>72.85185185185186</v>
      </c>
      <c r="J39" s="4"/>
      <c r="K39" s="4"/>
      <c r="L39" s="4"/>
      <c r="M39" s="3"/>
      <c r="O39" s="25" t="s">
        <v>43</v>
      </c>
      <c r="P39" s="12">
        <v>0.0093</v>
      </c>
      <c r="Q39" s="12">
        <v>0</v>
      </c>
      <c r="R39" s="12"/>
      <c r="S39" s="12"/>
      <c r="T39" s="13"/>
      <c r="U39" s="13"/>
      <c r="V39" s="24"/>
    </row>
    <row r="40" spans="1:22" ht="12.75">
      <c r="A40" s="3">
        <v>13</v>
      </c>
      <c r="B40" s="3" t="s">
        <v>54</v>
      </c>
      <c r="C40" s="3">
        <v>3</v>
      </c>
      <c r="D40" s="3">
        <v>3</v>
      </c>
      <c r="E40" s="3">
        <v>14</v>
      </c>
      <c r="F40" s="3">
        <v>75</v>
      </c>
      <c r="G40" s="3">
        <v>0.0738</v>
      </c>
      <c r="H40" s="3" t="s">
        <v>13</v>
      </c>
      <c r="I40" s="4">
        <f t="shared" si="2"/>
        <v>72.2962962962963</v>
      </c>
      <c r="J40" s="4"/>
      <c r="K40" s="4"/>
      <c r="L40" s="4"/>
      <c r="M40" s="3"/>
      <c r="O40" s="25" t="s">
        <v>44</v>
      </c>
      <c r="P40" s="12">
        <v>0.0105</v>
      </c>
      <c r="Q40" s="12">
        <v>0</v>
      </c>
      <c r="R40" s="12"/>
      <c r="S40" s="12"/>
      <c r="T40" s="35">
        <f>AVERAGE(P38:P40)</f>
        <v>0.008733333333333334</v>
      </c>
      <c r="U40" s="13"/>
      <c r="V40" s="24"/>
    </row>
    <row r="41" spans="1:22" ht="12.75">
      <c r="A41" s="3">
        <v>14</v>
      </c>
      <c r="B41" s="3" t="s">
        <v>52</v>
      </c>
      <c r="C41" s="3">
        <v>3</v>
      </c>
      <c r="D41" s="3">
        <v>3</v>
      </c>
      <c r="E41" s="3">
        <v>16</v>
      </c>
      <c r="F41" s="3">
        <v>45</v>
      </c>
      <c r="G41" s="3">
        <v>0.0852</v>
      </c>
      <c r="H41" s="3" t="s">
        <v>13</v>
      </c>
      <c r="I41" s="4">
        <f t="shared" si="2"/>
        <v>84.96296296296296</v>
      </c>
      <c r="J41" s="4">
        <f>AVERAGE(I41:I43)</f>
        <v>88.07407407407409</v>
      </c>
      <c r="K41" s="4">
        <f>STDEV(I41:I43)</f>
        <v>3.227964232518461</v>
      </c>
      <c r="L41" s="4">
        <f>(K41/J41)*100</f>
        <v>3.6650561092514056</v>
      </c>
      <c r="M41" s="3"/>
      <c r="O41" s="25" t="s">
        <v>45</v>
      </c>
      <c r="P41" s="12">
        <v>0.0988</v>
      </c>
      <c r="Q41" s="12">
        <v>5</v>
      </c>
      <c r="R41" s="12"/>
      <c r="S41" s="12"/>
      <c r="T41" s="13"/>
      <c r="U41" s="13"/>
      <c r="V41" s="24"/>
    </row>
    <row r="42" spans="1:22" ht="12.75">
      <c r="A42" s="3">
        <v>14</v>
      </c>
      <c r="B42" s="3" t="s">
        <v>53</v>
      </c>
      <c r="C42" s="3">
        <v>3</v>
      </c>
      <c r="D42" s="3">
        <v>3</v>
      </c>
      <c r="E42" s="3">
        <v>16</v>
      </c>
      <c r="F42" s="3">
        <v>45</v>
      </c>
      <c r="G42" s="3">
        <v>0.0878</v>
      </c>
      <c r="H42" s="3" t="s">
        <v>13</v>
      </c>
      <c r="I42" s="4">
        <f t="shared" si="2"/>
        <v>87.85185185185186</v>
      </c>
      <c r="J42" s="4"/>
      <c r="K42" s="4"/>
      <c r="L42" s="4"/>
      <c r="M42" s="3"/>
      <c r="O42" s="25" t="s">
        <v>46</v>
      </c>
      <c r="P42" s="12">
        <v>0.1018</v>
      </c>
      <c r="Q42" s="12">
        <v>15</v>
      </c>
      <c r="R42" s="12"/>
      <c r="S42" s="12"/>
      <c r="T42" s="13"/>
      <c r="U42" s="13"/>
      <c r="V42" s="24"/>
    </row>
    <row r="43" spans="1:22" ht="12.75">
      <c r="A43" s="3">
        <v>14</v>
      </c>
      <c r="B43" s="3" t="s">
        <v>54</v>
      </c>
      <c r="C43" s="3">
        <v>3</v>
      </c>
      <c r="D43" s="3">
        <v>3</v>
      </c>
      <c r="E43" s="3">
        <v>16</v>
      </c>
      <c r="F43" s="3">
        <v>45</v>
      </c>
      <c r="G43" s="3">
        <v>0.091</v>
      </c>
      <c r="H43" s="3" t="s">
        <v>13</v>
      </c>
      <c r="I43" s="4">
        <f t="shared" si="2"/>
        <v>91.40740740740742</v>
      </c>
      <c r="J43" s="4"/>
      <c r="K43" s="4"/>
      <c r="L43" s="4"/>
      <c r="M43" s="3"/>
      <c r="O43" s="25" t="s">
        <v>47</v>
      </c>
      <c r="P43" s="12">
        <v>0.1158</v>
      </c>
      <c r="Q43" s="12">
        <v>30</v>
      </c>
      <c r="R43" s="12"/>
      <c r="S43" s="12"/>
      <c r="T43" s="13"/>
      <c r="U43" s="13"/>
      <c r="V43" s="24"/>
    </row>
    <row r="44" spans="1:22" ht="12.75">
      <c r="A44" s="3">
        <v>15</v>
      </c>
      <c r="B44" s="3" t="s">
        <v>52</v>
      </c>
      <c r="C44" s="3">
        <v>3</v>
      </c>
      <c r="D44" s="3">
        <v>3</v>
      </c>
      <c r="E44" s="3">
        <v>18</v>
      </c>
      <c r="F44" s="3">
        <v>25</v>
      </c>
      <c r="G44" s="3">
        <v>0.0909</v>
      </c>
      <c r="H44" s="3" t="s">
        <v>13</v>
      </c>
      <c r="I44" s="4">
        <f t="shared" si="2"/>
        <v>91.2962962962963</v>
      </c>
      <c r="J44" s="4">
        <f>AVERAGE(I44:I46)</f>
        <v>89.18518518518518</v>
      </c>
      <c r="K44" s="4">
        <f>STDEV(I44:I46)</f>
        <v>1.965756223662844</v>
      </c>
      <c r="L44" s="4">
        <f>(K44/J44)*100</f>
        <v>2.2041286561003655</v>
      </c>
      <c r="M44" s="3"/>
      <c r="O44" s="25" t="s">
        <v>48</v>
      </c>
      <c r="P44" s="12">
        <v>0.1385</v>
      </c>
      <c r="Q44" s="12">
        <v>50</v>
      </c>
      <c r="R44" s="12"/>
      <c r="S44" s="12"/>
      <c r="T44" s="13"/>
      <c r="U44" s="13"/>
      <c r="V44" s="24"/>
    </row>
    <row r="45" spans="1:22" ht="12.75">
      <c r="A45" s="3">
        <v>15</v>
      </c>
      <c r="B45" s="3" t="s">
        <v>53</v>
      </c>
      <c r="C45" s="3">
        <v>3</v>
      </c>
      <c r="D45" s="3">
        <v>3</v>
      </c>
      <c r="E45" s="3">
        <v>18</v>
      </c>
      <c r="F45" s="3">
        <v>25</v>
      </c>
      <c r="G45" s="3">
        <v>0.0887</v>
      </c>
      <c r="H45" s="3" t="s">
        <v>13</v>
      </c>
      <c r="I45" s="4">
        <f t="shared" si="2"/>
        <v>88.85185185185186</v>
      </c>
      <c r="J45" s="4"/>
      <c r="K45" s="4"/>
      <c r="L45" s="4"/>
      <c r="M45" s="3"/>
      <c r="O45" s="25" t="s">
        <v>49</v>
      </c>
      <c r="P45" s="12">
        <v>0.1778</v>
      </c>
      <c r="Q45" s="12">
        <v>100</v>
      </c>
      <c r="R45" s="12"/>
      <c r="S45" s="12"/>
      <c r="T45" s="13"/>
      <c r="U45" s="13"/>
      <c r="V45" s="24"/>
    </row>
    <row r="46" spans="1:22" ht="12.75">
      <c r="A46" s="3">
        <v>15</v>
      </c>
      <c r="B46" s="3" t="s">
        <v>54</v>
      </c>
      <c r="C46" s="3">
        <v>3</v>
      </c>
      <c r="D46" s="3">
        <v>3</v>
      </c>
      <c r="E46" s="3">
        <v>18</v>
      </c>
      <c r="F46" s="3">
        <v>25</v>
      </c>
      <c r="G46" s="3">
        <v>0.0874</v>
      </c>
      <c r="H46" s="3" t="s">
        <v>13</v>
      </c>
      <c r="I46" s="4">
        <f t="shared" si="2"/>
        <v>87.40740740740742</v>
      </c>
      <c r="J46" s="4"/>
      <c r="K46" s="4"/>
      <c r="L46" s="4"/>
      <c r="M46" s="3"/>
      <c r="O46" s="25" t="s">
        <v>50</v>
      </c>
      <c r="P46" s="12">
        <v>0.2283</v>
      </c>
      <c r="Q46" s="12">
        <v>150</v>
      </c>
      <c r="R46" s="12"/>
      <c r="S46" s="12"/>
      <c r="T46" s="13"/>
      <c r="U46" s="13"/>
      <c r="V46" s="24"/>
    </row>
    <row r="47" spans="1:22" ht="12.75">
      <c r="A47" s="3">
        <v>16</v>
      </c>
      <c r="B47" s="3" t="s">
        <v>52</v>
      </c>
      <c r="C47" s="3">
        <v>3</v>
      </c>
      <c r="D47" s="3">
        <v>3</v>
      </c>
      <c r="E47" s="3">
        <v>20</v>
      </c>
      <c r="F47" s="3">
        <v>5</v>
      </c>
      <c r="G47" s="3">
        <v>0.0893</v>
      </c>
      <c r="H47" s="3" t="s">
        <v>13</v>
      </c>
      <c r="I47" s="4">
        <f t="shared" si="2"/>
        <v>89.51851851851853</v>
      </c>
      <c r="J47" s="4">
        <f>AVERAGE(I47:I49)</f>
        <v>91.44444444444446</v>
      </c>
      <c r="K47" s="4">
        <f>STDEV(I47:I49)</f>
        <v>4.539719539568629</v>
      </c>
      <c r="L47" s="4">
        <f>(K47/J47)*100</f>
        <v>4.964456361618184</v>
      </c>
      <c r="M47" s="3"/>
      <c r="O47" s="25" t="s">
        <v>15</v>
      </c>
      <c r="P47" s="12">
        <v>0.2699</v>
      </c>
      <c r="Q47" s="12">
        <v>200</v>
      </c>
      <c r="R47" s="12"/>
      <c r="S47" s="12"/>
      <c r="T47" s="13"/>
      <c r="U47" s="13"/>
      <c r="V47" s="24"/>
    </row>
    <row r="48" spans="1:22" ht="12.75">
      <c r="A48" s="3">
        <v>16</v>
      </c>
      <c r="B48" s="3" t="s">
        <v>53</v>
      </c>
      <c r="C48" s="3">
        <v>3</v>
      </c>
      <c r="D48" s="3">
        <v>3</v>
      </c>
      <c r="E48" s="3">
        <v>20</v>
      </c>
      <c r="F48" s="3">
        <v>5</v>
      </c>
      <c r="G48" s="3">
        <v>0.0957</v>
      </c>
      <c r="H48" s="3" t="s">
        <v>13</v>
      </c>
      <c r="I48" s="4">
        <f t="shared" si="2"/>
        <v>96.62962962962963</v>
      </c>
      <c r="J48" s="4"/>
      <c r="K48" s="4"/>
      <c r="L48" s="4"/>
      <c r="M48" s="3"/>
      <c r="O48" s="25" t="s">
        <v>16</v>
      </c>
      <c r="P48" s="12">
        <v>0.43</v>
      </c>
      <c r="Q48" s="12">
        <v>400</v>
      </c>
      <c r="R48" s="12"/>
      <c r="S48" s="12"/>
      <c r="T48" s="13"/>
      <c r="U48" s="13"/>
      <c r="V48" s="24"/>
    </row>
    <row r="49" spans="1:22" ht="12.75">
      <c r="A49" s="3">
        <v>16</v>
      </c>
      <c r="B49" s="3" t="s">
        <v>54</v>
      </c>
      <c r="C49" s="3">
        <v>3</v>
      </c>
      <c r="D49" s="3">
        <v>3</v>
      </c>
      <c r="E49" s="3">
        <v>20</v>
      </c>
      <c r="F49" s="3">
        <v>5</v>
      </c>
      <c r="G49" s="3">
        <v>0.0881</v>
      </c>
      <c r="H49" s="3" t="s">
        <v>13</v>
      </c>
      <c r="I49" s="4">
        <f t="shared" si="2"/>
        <v>88.18518518518519</v>
      </c>
      <c r="J49" s="4"/>
      <c r="K49" s="4"/>
      <c r="L49" s="4"/>
      <c r="M49" s="3"/>
      <c r="O49" s="26"/>
      <c r="P49" s="13"/>
      <c r="Q49" s="13"/>
      <c r="R49" s="13"/>
      <c r="S49" s="13"/>
      <c r="T49" s="13"/>
      <c r="U49" s="13"/>
      <c r="V49" s="24"/>
    </row>
    <row r="50" spans="1:22" ht="12.75">
      <c r="A50" s="5" t="s">
        <v>27</v>
      </c>
      <c r="B50" s="5"/>
      <c r="C50" s="5" t="s">
        <v>28</v>
      </c>
      <c r="D50" s="5" t="s">
        <v>30</v>
      </c>
      <c r="E50" s="5" t="s">
        <v>31</v>
      </c>
      <c r="F50" s="5" t="s">
        <v>34</v>
      </c>
      <c r="G50" s="3"/>
      <c r="H50" s="5"/>
      <c r="I50" s="4"/>
      <c r="J50" s="3"/>
      <c r="K50" s="3"/>
      <c r="L50" s="3"/>
      <c r="M50" s="3"/>
      <c r="O50" s="25" t="s">
        <v>17</v>
      </c>
      <c r="P50" s="12">
        <v>0.093</v>
      </c>
      <c r="Q50" s="13"/>
      <c r="R50" s="13"/>
      <c r="S50" s="13"/>
      <c r="T50" s="13"/>
      <c r="U50" s="13"/>
      <c r="V50" s="24"/>
    </row>
    <row r="51" spans="1:22" ht="12.75">
      <c r="A51" s="3">
        <v>17</v>
      </c>
      <c r="B51" s="3" t="s">
        <v>52</v>
      </c>
      <c r="C51" s="3">
        <v>4</v>
      </c>
      <c r="D51" s="3">
        <v>3</v>
      </c>
      <c r="E51" s="3">
        <v>5</v>
      </c>
      <c r="F51" s="3">
        <v>175</v>
      </c>
      <c r="G51" s="3">
        <v>0.2086</v>
      </c>
      <c r="H51" s="3" t="s">
        <v>13</v>
      </c>
      <c r="I51" s="4">
        <f>(G51-$T$40)/$U$55</f>
        <v>222.07407407407408</v>
      </c>
      <c r="J51" s="4">
        <f>AVERAGE(I51:I53)</f>
        <v>222.66666666666666</v>
      </c>
      <c r="K51" s="4">
        <f>STDEV(I51:I53)</f>
        <v>0.9318330092810496</v>
      </c>
      <c r="L51" s="4">
        <f>(K51/J51)*100</f>
        <v>0.4184878784196331</v>
      </c>
      <c r="M51" s="3"/>
      <c r="O51" s="25" t="s">
        <v>17</v>
      </c>
      <c r="P51" s="12">
        <v>0.097</v>
      </c>
      <c r="Q51" s="13"/>
      <c r="R51" s="13"/>
      <c r="S51" s="13"/>
      <c r="T51" s="13"/>
      <c r="U51" s="13"/>
      <c r="V51" s="24"/>
    </row>
    <row r="52" spans="1:22" ht="12.75">
      <c r="A52" s="3">
        <v>17</v>
      </c>
      <c r="B52" s="3" t="s">
        <v>53</v>
      </c>
      <c r="C52" s="3">
        <v>4</v>
      </c>
      <c r="D52" s="3">
        <v>3</v>
      </c>
      <c r="E52" s="3">
        <v>5</v>
      </c>
      <c r="F52" s="3">
        <v>175</v>
      </c>
      <c r="G52" s="3">
        <v>0.2087</v>
      </c>
      <c r="H52" s="3" t="s">
        <v>13</v>
      </c>
      <c r="I52" s="4">
        <f aca="true" t="shared" si="3" ref="I52:I74">(G52-$T$40)/$U$55</f>
        <v>222.1851851851852</v>
      </c>
      <c r="J52" s="4"/>
      <c r="K52" s="4"/>
      <c r="L52" s="4"/>
      <c r="M52" s="3"/>
      <c r="O52" s="25" t="s">
        <v>17</v>
      </c>
      <c r="P52" s="12">
        <v>0.0967</v>
      </c>
      <c r="Q52" s="37">
        <f>AVERAGE(P49:P52)</f>
        <v>0.09556666666666667</v>
      </c>
      <c r="R52" s="39" t="s">
        <v>55</v>
      </c>
      <c r="S52" s="13"/>
      <c r="T52" s="13"/>
      <c r="U52" s="13"/>
      <c r="V52" s="24"/>
    </row>
    <row r="53" spans="1:22" ht="12.75">
      <c r="A53" s="3">
        <v>17</v>
      </c>
      <c r="B53" s="3" t="s">
        <v>54</v>
      </c>
      <c r="C53" s="3">
        <v>4</v>
      </c>
      <c r="D53" s="3">
        <v>3</v>
      </c>
      <c r="E53" s="3">
        <v>5</v>
      </c>
      <c r="F53" s="3">
        <v>175</v>
      </c>
      <c r="G53" s="3">
        <v>0.2101</v>
      </c>
      <c r="H53" s="3" t="s">
        <v>13</v>
      </c>
      <c r="I53" s="4">
        <f t="shared" si="3"/>
        <v>223.74074074074073</v>
      </c>
      <c r="J53" s="4"/>
      <c r="K53" s="4"/>
      <c r="L53" s="4"/>
      <c r="M53" s="3"/>
      <c r="O53" s="25" t="s">
        <v>17</v>
      </c>
      <c r="P53" s="12">
        <v>0.0951</v>
      </c>
      <c r="Q53" s="13"/>
      <c r="R53" s="13"/>
      <c r="S53" s="13"/>
      <c r="T53" s="13"/>
      <c r="U53" s="13"/>
      <c r="V53" s="24"/>
    </row>
    <row r="54" spans="1:22" ht="12.75">
      <c r="A54" s="3">
        <v>18</v>
      </c>
      <c r="B54" s="3" t="s">
        <v>52</v>
      </c>
      <c r="C54" s="3">
        <v>4</v>
      </c>
      <c r="D54" s="3">
        <v>3</v>
      </c>
      <c r="E54" s="3">
        <v>7</v>
      </c>
      <c r="F54" s="3">
        <v>150</v>
      </c>
      <c r="G54" s="3">
        <v>0.1572</v>
      </c>
      <c r="H54" s="3" t="s">
        <v>13</v>
      </c>
      <c r="I54" s="4">
        <f t="shared" si="3"/>
        <v>164.96296296296296</v>
      </c>
      <c r="J54" s="4">
        <f>AVERAGE(I54:I56)</f>
        <v>162.14814814814815</v>
      </c>
      <c r="K54" s="4">
        <f>STDEV(I54:I56)</f>
        <v>2.6348409499006435</v>
      </c>
      <c r="L54" s="4">
        <f>(K54/J54)*100</f>
        <v>1.6249590143288573</v>
      </c>
      <c r="M54" s="3"/>
      <c r="O54" s="26"/>
      <c r="P54" s="13"/>
      <c r="Q54" s="13"/>
      <c r="R54" s="13"/>
      <c r="S54" s="13"/>
      <c r="T54" s="13"/>
      <c r="U54" s="13"/>
      <c r="V54" s="24"/>
    </row>
    <row r="55" spans="1:22" ht="12.75">
      <c r="A55" s="3">
        <v>18</v>
      </c>
      <c r="B55" s="3" t="s">
        <v>53</v>
      </c>
      <c r="C55" s="3">
        <v>4</v>
      </c>
      <c r="D55" s="3">
        <v>3</v>
      </c>
      <c r="E55" s="3">
        <v>7</v>
      </c>
      <c r="F55" s="3">
        <v>150</v>
      </c>
      <c r="G55" s="3">
        <v>0.1543</v>
      </c>
      <c r="H55" s="3" t="s">
        <v>13</v>
      </c>
      <c r="I55" s="4">
        <f t="shared" si="3"/>
        <v>161.74074074074073</v>
      </c>
      <c r="J55" s="4"/>
      <c r="K55" s="4"/>
      <c r="L55" s="4"/>
      <c r="M55" s="3"/>
      <c r="O55" s="26"/>
      <c r="P55" s="13"/>
      <c r="Q55" s="13"/>
      <c r="R55" s="13"/>
      <c r="S55" s="13"/>
      <c r="T55" t="s">
        <v>1</v>
      </c>
      <c r="U55" s="36">
        <v>0.0009</v>
      </c>
      <c r="V55" s="24"/>
    </row>
    <row r="56" spans="1:22" ht="12.75">
      <c r="A56" s="3">
        <v>18</v>
      </c>
      <c r="B56" s="3" t="s">
        <v>54</v>
      </c>
      <c r="C56" s="3">
        <v>4</v>
      </c>
      <c r="D56" s="3">
        <v>3</v>
      </c>
      <c r="E56" s="3">
        <v>7</v>
      </c>
      <c r="F56" s="3">
        <v>150</v>
      </c>
      <c r="G56" s="3">
        <v>0.1525</v>
      </c>
      <c r="H56" s="3" t="s">
        <v>13</v>
      </c>
      <c r="I56" s="4">
        <f t="shared" si="3"/>
        <v>159.74074074074073</v>
      </c>
      <c r="J56" s="4"/>
      <c r="K56" s="4"/>
      <c r="L56" s="4"/>
      <c r="M56" s="3"/>
      <c r="O56" s="26"/>
      <c r="P56" s="13"/>
      <c r="Q56" s="13"/>
      <c r="R56" s="13"/>
      <c r="S56" s="13"/>
      <c r="T56" t="s">
        <v>3</v>
      </c>
      <c r="U56">
        <v>0.094</v>
      </c>
      <c r="V56" s="24"/>
    </row>
    <row r="57" spans="1:22" ht="12.75">
      <c r="A57" s="3">
        <v>19</v>
      </c>
      <c r="B57" s="3" t="s">
        <v>52</v>
      </c>
      <c r="C57" s="3">
        <v>4</v>
      </c>
      <c r="D57" s="3">
        <v>3</v>
      </c>
      <c r="E57" s="3">
        <v>9</v>
      </c>
      <c r="F57" s="3">
        <v>125</v>
      </c>
      <c r="G57" s="3">
        <v>0.1485</v>
      </c>
      <c r="H57" s="3" t="s">
        <v>13</v>
      </c>
      <c r="I57" s="4">
        <f t="shared" si="3"/>
        <v>155.29629629629628</v>
      </c>
      <c r="J57" s="4">
        <f>AVERAGE(I57:I59)</f>
        <v>155.25925925925924</v>
      </c>
      <c r="K57" s="4">
        <f>STDEV(I57:I59)</f>
        <v>0.2796234976121505</v>
      </c>
      <c r="L57" s="4">
        <f>(K57/J57)*100</f>
        <v>0.1801010122979023</v>
      </c>
      <c r="M57" s="3"/>
      <c r="O57" s="26"/>
      <c r="P57" s="13"/>
      <c r="Q57" s="13"/>
      <c r="R57" s="13"/>
      <c r="S57" s="13"/>
      <c r="T57" s="13"/>
      <c r="U57" s="13"/>
      <c r="V57" s="24"/>
    </row>
    <row r="58" spans="1:22" ht="12.75">
      <c r="A58" s="3">
        <v>19</v>
      </c>
      <c r="B58" s="3" t="s">
        <v>53</v>
      </c>
      <c r="C58" s="3">
        <v>4</v>
      </c>
      <c r="D58" s="3">
        <v>3</v>
      </c>
      <c r="E58" s="3">
        <v>9</v>
      </c>
      <c r="F58" s="3">
        <v>125</v>
      </c>
      <c r="G58" s="3">
        <v>0.1482</v>
      </c>
      <c r="H58" s="3" t="s">
        <v>13</v>
      </c>
      <c r="I58" s="4">
        <f t="shared" si="3"/>
        <v>154.96296296296296</v>
      </c>
      <c r="J58" s="4"/>
      <c r="K58" s="4"/>
      <c r="L58" s="4"/>
      <c r="M58" s="3"/>
      <c r="O58" s="26"/>
      <c r="P58" s="13"/>
      <c r="Q58" s="13"/>
      <c r="R58" s="13"/>
      <c r="S58" s="13"/>
      <c r="T58" s="13"/>
      <c r="U58" s="13"/>
      <c r="V58" s="24"/>
    </row>
    <row r="59" spans="1:22" ht="12.75">
      <c r="A59" s="3">
        <v>19</v>
      </c>
      <c r="B59" s="3" t="s">
        <v>54</v>
      </c>
      <c r="C59" s="3">
        <v>4</v>
      </c>
      <c r="D59" s="3">
        <v>3</v>
      </c>
      <c r="E59" s="3">
        <v>9</v>
      </c>
      <c r="F59" s="3">
        <v>125</v>
      </c>
      <c r="G59" s="3">
        <v>0.1487</v>
      </c>
      <c r="H59" s="3" t="s">
        <v>13</v>
      </c>
      <c r="I59" s="4">
        <f t="shared" si="3"/>
        <v>155.5185185185185</v>
      </c>
      <c r="J59" s="4"/>
      <c r="K59" s="4"/>
      <c r="L59" s="4"/>
      <c r="M59" s="3"/>
      <c r="O59" s="26"/>
      <c r="P59" s="13"/>
      <c r="Q59" s="13"/>
      <c r="R59" s="13"/>
      <c r="S59" s="13"/>
      <c r="T59" s="13"/>
      <c r="U59" s="13"/>
      <c r="V59" s="24"/>
    </row>
    <row r="60" spans="1:22" ht="12.75">
      <c r="A60" s="3">
        <v>20</v>
      </c>
      <c r="B60" s="3" t="s">
        <v>52</v>
      </c>
      <c r="C60" s="3">
        <v>4</v>
      </c>
      <c r="D60" s="3">
        <v>3</v>
      </c>
      <c r="E60" s="3">
        <v>12</v>
      </c>
      <c r="F60" s="3">
        <v>100</v>
      </c>
      <c r="G60" s="3">
        <v>0.077</v>
      </c>
      <c r="H60" s="3" t="s">
        <v>13</v>
      </c>
      <c r="I60" s="4">
        <f t="shared" si="3"/>
        <v>75.85185185185186</v>
      </c>
      <c r="J60" s="4">
        <f>AVERAGE(I60:I62)</f>
        <v>76.96296296296298</v>
      </c>
      <c r="K60" s="4">
        <f>STDEV(I60:I62)</f>
        <v>1.8291197370170984</v>
      </c>
      <c r="L60" s="4">
        <f>(K60/J60)*100</f>
        <v>2.3766233349115327</v>
      </c>
      <c r="M60" s="3"/>
      <c r="O60" s="26"/>
      <c r="P60" s="13"/>
      <c r="Q60" s="13"/>
      <c r="R60" s="13"/>
      <c r="S60" s="13"/>
      <c r="T60" s="13"/>
      <c r="U60" s="13"/>
      <c r="V60" s="24"/>
    </row>
    <row r="61" spans="1:22" ht="12.75">
      <c r="A61" s="3">
        <v>20</v>
      </c>
      <c r="B61" s="3" t="s">
        <v>53</v>
      </c>
      <c r="C61" s="3">
        <v>4</v>
      </c>
      <c r="D61" s="3">
        <v>3</v>
      </c>
      <c r="E61" s="3">
        <v>12</v>
      </c>
      <c r="F61" s="3">
        <v>100</v>
      </c>
      <c r="G61" s="3">
        <v>0.0771</v>
      </c>
      <c r="H61" s="3" t="s">
        <v>13</v>
      </c>
      <c r="I61" s="4">
        <f t="shared" si="3"/>
        <v>75.96296296296298</v>
      </c>
      <c r="J61" s="4"/>
      <c r="K61" s="4"/>
      <c r="L61" s="4"/>
      <c r="M61" s="3"/>
      <c r="O61" s="26"/>
      <c r="P61" s="13"/>
      <c r="Q61" s="13"/>
      <c r="R61" s="13"/>
      <c r="S61" s="13"/>
      <c r="T61" s="13"/>
      <c r="U61" s="13"/>
      <c r="V61" s="24"/>
    </row>
    <row r="62" spans="1:22" ht="12.75">
      <c r="A62" s="3">
        <v>20</v>
      </c>
      <c r="B62" s="3" t="s">
        <v>54</v>
      </c>
      <c r="C62" s="3">
        <v>4</v>
      </c>
      <c r="D62" s="3">
        <v>3</v>
      </c>
      <c r="E62" s="3">
        <v>12</v>
      </c>
      <c r="F62" s="3">
        <v>100</v>
      </c>
      <c r="G62" s="3">
        <v>0.0799</v>
      </c>
      <c r="H62" s="3" t="s">
        <v>13</v>
      </c>
      <c r="I62" s="4">
        <f t="shared" si="3"/>
        <v>79.07407407407408</v>
      </c>
      <c r="J62" s="4"/>
      <c r="K62" s="4"/>
      <c r="L62" s="4"/>
      <c r="M62" s="3"/>
      <c r="O62" s="26"/>
      <c r="P62" s="13"/>
      <c r="Q62" s="13"/>
      <c r="R62" s="13"/>
      <c r="S62" s="13"/>
      <c r="T62" s="13"/>
      <c r="U62" s="13"/>
      <c r="V62" s="24"/>
    </row>
    <row r="63" spans="1:22" ht="12.75">
      <c r="A63" s="3">
        <v>21</v>
      </c>
      <c r="B63" s="3" t="s">
        <v>52</v>
      </c>
      <c r="C63" s="3">
        <v>4</v>
      </c>
      <c r="D63" s="3">
        <v>3</v>
      </c>
      <c r="E63" s="3">
        <v>14</v>
      </c>
      <c r="F63" s="3">
        <v>75</v>
      </c>
      <c r="G63" s="3">
        <v>0.0679</v>
      </c>
      <c r="H63" s="3" t="s">
        <v>13</v>
      </c>
      <c r="I63" s="4">
        <f t="shared" si="3"/>
        <v>65.74074074074075</v>
      </c>
      <c r="J63" s="4">
        <f>AVERAGE(I63:I65)</f>
        <v>68.48148148148148</v>
      </c>
      <c r="K63" s="4">
        <f>STDEV(I63:I65)</f>
        <v>4.002057084219196</v>
      </c>
      <c r="L63" s="4">
        <f>(K63/J63)*100</f>
        <v>5.843998987231925</v>
      </c>
      <c r="M63" s="3"/>
      <c r="O63" s="26"/>
      <c r="P63" s="13"/>
      <c r="Q63" s="13"/>
      <c r="R63" s="13"/>
      <c r="S63" s="13"/>
      <c r="T63" s="13"/>
      <c r="U63" s="13"/>
      <c r="V63" s="24"/>
    </row>
    <row r="64" spans="1:22" ht="12.75">
      <c r="A64" s="3">
        <v>21</v>
      </c>
      <c r="B64" s="3" t="s">
        <v>53</v>
      </c>
      <c r="C64" s="3">
        <v>4</v>
      </c>
      <c r="D64" s="3">
        <v>3</v>
      </c>
      <c r="E64" s="3">
        <v>14</v>
      </c>
      <c r="F64" s="3">
        <v>75</v>
      </c>
      <c r="G64" s="3">
        <v>0.0687</v>
      </c>
      <c r="H64" s="3" t="s">
        <v>13</v>
      </c>
      <c r="I64" s="4">
        <f t="shared" si="3"/>
        <v>66.62962962962962</v>
      </c>
      <c r="J64" s="3"/>
      <c r="K64" s="3"/>
      <c r="L64" s="3"/>
      <c r="M64" s="3"/>
      <c r="O64" s="26"/>
      <c r="P64" s="13"/>
      <c r="Q64" s="13"/>
      <c r="R64" s="13"/>
      <c r="S64" s="13"/>
      <c r="T64" s="13"/>
      <c r="U64" s="13"/>
      <c r="V64" s="24"/>
    </row>
    <row r="65" spans="1:22" ht="12.75">
      <c r="A65" s="3">
        <v>21</v>
      </c>
      <c r="B65" s="3" t="s">
        <v>54</v>
      </c>
      <c r="C65" s="3">
        <v>4</v>
      </c>
      <c r="D65" s="3">
        <v>3</v>
      </c>
      <c r="E65" s="3">
        <v>14</v>
      </c>
      <c r="F65" s="3">
        <v>75</v>
      </c>
      <c r="G65" s="3">
        <v>0.0745</v>
      </c>
      <c r="H65" s="3" t="s">
        <v>13</v>
      </c>
      <c r="I65" s="4">
        <f t="shared" si="3"/>
        <v>73.07407407407408</v>
      </c>
      <c r="J65" s="3"/>
      <c r="K65" s="3"/>
      <c r="L65" s="3"/>
      <c r="M65" s="3"/>
      <c r="O65" s="26"/>
      <c r="P65" s="13"/>
      <c r="Q65" s="13"/>
      <c r="R65" s="13"/>
      <c r="S65" s="13"/>
      <c r="T65" s="13"/>
      <c r="U65" s="13"/>
      <c r="V65" s="24"/>
    </row>
    <row r="66" spans="1:22" ht="12.75">
      <c r="A66" s="3">
        <v>22</v>
      </c>
      <c r="B66" s="3" t="s">
        <v>52</v>
      </c>
      <c r="C66" s="3">
        <v>4</v>
      </c>
      <c r="D66" s="3">
        <v>3</v>
      </c>
      <c r="E66" s="3">
        <v>16</v>
      </c>
      <c r="F66" s="3">
        <v>45</v>
      </c>
      <c r="G66">
        <v>0.0973</v>
      </c>
      <c r="H66" s="3" t="s">
        <v>8</v>
      </c>
      <c r="I66" s="4">
        <f aca="true" t="shared" si="4" ref="I66:I71">(G66-$T$40)/$U$20</f>
        <v>110.70833333333333</v>
      </c>
      <c r="J66" s="4">
        <f>AVERAGE(I66:I68)</f>
        <v>110.875</v>
      </c>
      <c r="K66" s="4">
        <f>STDEV(I66:I68)</f>
        <v>0.5204164998653681</v>
      </c>
      <c r="L66" s="4">
        <f>(K66/J66)*100</f>
        <v>0.4693722659439622</v>
      </c>
      <c r="M66" s="3"/>
      <c r="O66" s="26"/>
      <c r="P66" s="13"/>
      <c r="Q66" s="13"/>
      <c r="R66" s="13"/>
      <c r="S66" s="13"/>
      <c r="T66" s="13"/>
      <c r="U66" s="13"/>
      <c r="V66" s="24"/>
    </row>
    <row r="67" spans="1:22" ht="12.75">
      <c r="A67" s="3">
        <v>22</v>
      </c>
      <c r="B67" s="3" t="s">
        <v>53</v>
      </c>
      <c r="C67" s="3">
        <v>4</v>
      </c>
      <c r="D67" s="3">
        <v>3</v>
      </c>
      <c r="E67" s="3">
        <v>16</v>
      </c>
      <c r="F67" s="3">
        <v>45</v>
      </c>
      <c r="G67">
        <v>0.0971</v>
      </c>
      <c r="H67" s="3" t="s">
        <v>8</v>
      </c>
      <c r="I67" s="4">
        <f t="shared" si="4"/>
        <v>110.45833333333334</v>
      </c>
      <c r="J67" s="3"/>
      <c r="K67" s="3"/>
      <c r="L67" s="3"/>
      <c r="M67" s="3"/>
      <c r="O67" s="26"/>
      <c r="P67" s="13"/>
      <c r="Q67" s="13"/>
      <c r="R67" s="13"/>
      <c r="S67" s="13"/>
      <c r="T67" s="13"/>
      <c r="U67" s="13"/>
      <c r="V67" s="24"/>
    </row>
    <row r="68" spans="1:22" ht="12.75">
      <c r="A68" s="3">
        <v>22</v>
      </c>
      <c r="B68" s="3" t="s">
        <v>54</v>
      </c>
      <c r="C68" s="3">
        <v>4</v>
      </c>
      <c r="D68" s="3">
        <v>3</v>
      </c>
      <c r="E68" s="3">
        <v>16</v>
      </c>
      <c r="F68" s="3">
        <v>45</v>
      </c>
      <c r="G68">
        <v>0.0979</v>
      </c>
      <c r="H68" s="3" t="s">
        <v>8</v>
      </c>
      <c r="I68" s="4">
        <f t="shared" si="4"/>
        <v>111.45833333333333</v>
      </c>
      <c r="J68" s="3"/>
      <c r="K68" s="3"/>
      <c r="L68" s="3"/>
      <c r="M68" s="3"/>
      <c r="O68" s="26"/>
      <c r="P68" s="13"/>
      <c r="Q68" s="13"/>
      <c r="R68" s="13"/>
      <c r="S68" s="13"/>
      <c r="T68" s="13"/>
      <c r="U68" s="13"/>
      <c r="V68" s="24"/>
    </row>
    <row r="69" spans="1:22" ht="12.75">
      <c r="A69" s="3">
        <v>23</v>
      </c>
      <c r="B69" s="3" t="s">
        <v>52</v>
      </c>
      <c r="C69" s="3">
        <v>4</v>
      </c>
      <c r="D69" s="3">
        <v>3</v>
      </c>
      <c r="E69" s="3">
        <v>18</v>
      </c>
      <c r="F69" s="3">
        <v>25</v>
      </c>
      <c r="G69">
        <v>0.0942</v>
      </c>
      <c r="H69" s="3" t="s">
        <v>8</v>
      </c>
      <c r="I69" s="4">
        <f t="shared" si="4"/>
        <v>106.83333333333334</v>
      </c>
      <c r="J69" s="4">
        <f>AVERAGE(I69:I71)</f>
        <v>107.625</v>
      </c>
      <c r="K69" s="4">
        <f>STDEV(I69:I71)</f>
        <v>2.292424117246222</v>
      </c>
      <c r="L69" s="4">
        <f>(K69/J69)*100</f>
        <v>2.130010794189289</v>
      </c>
      <c r="M69" s="3"/>
      <c r="O69" s="26"/>
      <c r="P69" s="13"/>
      <c r="Q69" s="13"/>
      <c r="R69" s="13"/>
      <c r="S69" s="13"/>
      <c r="T69" s="13"/>
      <c r="U69" s="13"/>
      <c r="V69" s="24"/>
    </row>
    <row r="70" spans="1:22" ht="13.5" thickBot="1">
      <c r="A70" s="3">
        <v>23</v>
      </c>
      <c r="B70" s="3" t="s">
        <v>53</v>
      </c>
      <c r="C70" s="3">
        <v>4</v>
      </c>
      <c r="D70" s="3">
        <v>3</v>
      </c>
      <c r="E70" s="3">
        <v>18</v>
      </c>
      <c r="F70" s="3">
        <v>25</v>
      </c>
      <c r="G70">
        <v>0.0934</v>
      </c>
      <c r="H70" s="3" t="s">
        <v>8</v>
      </c>
      <c r="I70" s="4">
        <f t="shared" si="4"/>
        <v>105.83333333333333</v>
      </c>
      <c r="J70" s="3"/>
      <c r="K70" s="3"/>
      <c r="L70" s="3"/>
      <c r="M70" s="3"/>
      <c r="O70" s="27"/>
      <c r="P70" s="28"/>
      <c r="Q70" s="28"/>
      <c r="R70" s="28"/>
      <c r="S70" s="28"/>
      <c r="T70" s="28"/>
      <c r="U70" s="28"/>
      <c r="V70" s="29"/>
    </row>
    <row r="71" spans="1:13" ht="13.5" thickTop="1">
      <c r="A71" s="3">
        <v>23</v>
      </c>
      <c r="B71" s="3" t="s">
        <v>54</v>
      </c>
      <c r="C71" s="3">
        <v>4</v>
      </c>
      <c r="D71" s="3">
        <v>3</v>
      </c>
      <c r="E71" s="3">
        <v>18</v>
      </c>
      <c r="F71" s="3">
        <v>25</v>
      </c>
      <c r="G71">
        <v>0.0969</v>
      </c>
      <c r="H71" s="3" t="s">
        <v>8</v>
      </c>
      <c r="I71" s="4">
        <f t="shared" si="4"/>
        <v>110.20833333333333</v>
      </c>
      <c r="J71" s="3"/>
      <c r="K71" s="3"/>
      <c r="L71" s="3"/>
      <c r="M71" s="3"/>
    </row>
    <row r="72" spans="1:13" ht="12.75">
      <c r="A72" s="7">
        <v>40</v>
      </c>
      <c r="B72" s="3" t="s">
        <v>52</v>
      </c>
      <c r="C72" s="3">
        <v>4</v>
      </c>
      <c r="D72" s="3">
        <v>3</v>
      </c>
      <c r="E72" s="3">
        <v>20</v>
      </c>
      <c r="F72" s="3">
        <v>5</v>
      </c>
      <c r="G72" s="3">
        <v>0.0898</v>
      </c>
      <c r="H72" s="3" t="s">
        <v>13</v>
      </c>
      <c r="I72" s="4">
        <f>(G72-$T$40)/$U$55</f>
        <v>90.07407407407409</v>
      </c>
      <c r="J72" s="4">
        <f>AVERAGE(I72:I74)</f>
        <v>90.59259259259261</v>
      </c>
      <c r="K72" s="4">
        <f>STDEV(I72:I74)</f>
        <v>1.8336138954794867</v>
      </c>
      <c r="L72" s="4">
        <f>(K72/J72)*100</f>
        <v>2.024021879719793</v>
      </c>
      <c r="M72" s="3"/>
    </row>
    <row r="73" spans="1:13" ht="12.75">
      <c r="A73" s="7">
        <v>40</v>
      </c>
      <c r="B73" s="3" t="s">
        <v>53</v>
      </c>
      <c r="C73" s="3">
        <v>4</v>
      </c>
      <c r="D73" s="3">
        <v>3</v>
      </c>
      <c r="E73" s="3">
        <v>20</v>
      </c>
      <c r="F73" s="3">
        <v>5</v>
      </c>
      <c r="G73" s="3">
        <v>0.0921</v>
      </c>
      <c r="H73" s="3" t="s">
        <v>13</v>
      </c>
      <c r="I73" s="4">
        <f t="shared" si="3"/>
        <v>92.62962962962963</v>
      </c>
      <c r="J73" s="3"/>
      <c r="K73" s="3"/>
      <c r="L73" s="3"/>
      <c r="M73" s="3"/>
    </row>
    <row r="74" spans="1:13" ht="12.75">
      <c r="A74" s="7">
        <v>40</v>
      </c>
      <c r="B74" s="3" t="s">
        <v>54</v>
      </c>
      <c r="C74" s="3">
        <v>4</v>
      </c>
      <c r="D74" s="3">
        <v>3</v>
      </c>
      <c r="E74" s="3">
        <v>20</v>
      </c>
      <c r="F74" s="3">
        <v>5</v>
      </c>
      <c r="G74" s="3">
        <v>0.0889</v>
      </c>
      <c r="H74" s="3" t="s">
        <v>13</v>
      </c>
      <c r="I74" s="4">
        <f t="shared" si="3"/>
        <v>89.07407407407409</v>
      </c>
      <c r="J74" s="3"/>
      <c r="K74" s="3"/>
      <c r="L74" s="3"/>
      <c r="M74" s="3"/>
    </row>
    <row r="75" spans="1:13" ht="12.75">
      <c r="A75" s="8">
        <v>24</v>
      </c>
      <c r="B75" s="3" t="s">
        <v>52</v>
      </c>
      <c r="C75" s="3">
        <v>5</v>
      </c>
      <c r="D75" s="3">
        <v>3</v>
      </c>
      <c r="E75" s="3">
        <v>5</v>
      </c>
      <c r="F75" s="3">
        <v>175</v>
      </c>
      <c r="G75">
        <v>0.23</v>
      </c>
      <c r="H75" s="3" t="s">
        <v>9</v>
      </c>
      <c r="I75" s="4">
        <f aca="true" t="shared" si="5" ref="I75:I98">(G75-$T$40)/$U$20</f>
        <v>276.5833333333333</v>
      </c>
      <c r="J75" s="4">
        <f>AVERAGE(I75:I77)</f>
        <v>279.8333333333333</v>
      </c>
      <c r="K75" s="4">
        <f>STDEV(I75:I77)</f>
        <v>5.414101956924241</v>
      </c>
      <c r="L75" s="4">
        <f>(K75/J75)*100</f>
        <v>1.9347594843088414</v>
      </c>
      <c r="M75" s="3"/>
    </row>
    <row r="76" spans="1:13" ht="12.75">
      <c r="A76" s="8">
        <v>24</v>
      </c>
      <c r="B76" s="3" t="s">
        <v>53</v>
      </c>
      <c r="C76" s="3">
        <v>5</v>
      </c>
      <c r="D76" s="3">
        <v>3</v>
      </c>
      <c r="E76" s="3">
        <v>5</v>
      </c>
      <c r="F76" s="3">
        <v>175</v>
      </c>
      <c r="G76">
        <v>0.2302</v>
      </c>
      <c r="H76" s="3" t="s">
        <v>9</v>
      </c>
      <c r="I76" s="4">
        <f t="shared" si="5"/>
        <v>276.8333333333333</v>
      </c>
      <c r="J76" s="3"/>
      <c r="K76" s="3"/>
      <c r="L76" s="3"/>
      <c r="M76" s="3"/>
    </row>
    <row r="77" spans="1:13" ht="12.75">
      <c r="A77" s="8">
        <v>24</v>
      </c>
      <c r="B77" s="3" t="s">
        <v>54</v>
      </c>
      <c r="C77" s="3">
        <v>5</v>
      </c>
      <c r="D77" s="3">
        <v>3</v>
      </c>
      <c r="E77" s="3">
        <v>5</v>
      </c>
      <c r="F77" s="3">
        <v>175</v>
      </c>
      <c r="G77">
        <v>0.2376</v>
      </c>
      <c r="H77" s="3" t="s">
        <v>9</v>
      </c>
      <c r="I77" s="4">
        <f t="shared" si="5"/>
        <v>286.0833333333333</v>
      </c>
      <c r="J77" s="3"/>
      <c r="K77" s="3"/>
      <c r="L77" s="3"/>
      <c r="M77" s="3"/>
    </row>
    <row r="78" spans="1:13" ht="12.75">
      <c r="A78" s="3">
        <v>25</v>
      </c>
      <c r="B78" s="3" t="s">
        <v>52</v>
      </c>
      <c r="C78" s="3">
        <v>5</v>
      </c>
      <c r="D78" s="3">
        <v>3</v>
      </c>
      <c r="E78" s="3">
        <v>7</v>
      </c>
      <c r="F78" s="3">
        <v>150</v>
      </c>
      <c r="G78">
        <v>0.1999</v>
      </c>
      <c r="H78" s="3" t="s">
        <v>9</v>
      </c>
      <c r="I78" s="4">
        <f t="shared" si="5"/>
        <v>238.95833333333331</v>
      </c>
      <c r="J78" s="4">
        <f>AVERAGE(I78:I80)</f>
        <v>238.45833333333334</v>
      </c>
      <c r="K78" s="4">
        <f>STDEV(I78:I80)</f>
        <v>0.572821961856778</v>
      </c>
      <c r="L78" s="4">
        <f>K78/J78</f>
        <v>0.0024021889017233396</v>
      </c>
      <c r="M78" s="3"/>
    </row>
    <row r="79" spans="1:13" ht="12.75">
      <c r="A79" s="3">
        <v>25</v>
      </c>
      <c r="B79" s="3" t="s">
        <v>53</v>
      </c>
      <c r="C79" s="3">
        <v>5</v>
      </c>
      <c r="D79" s="3">
        <v>3</v>
      </c>
      <c r="E79" s="3">
        <v>7</v>
      </c>
      <c r="F79" s="3">
        <v>150</v>
      </c>
      <c r="G79">
        <v>0.1996</v>
      </c>
      <c r="H79" s="3" t="s">
        <v>9</v>
      </c>
      <c r="I79" s="4">
        <f t="shared" si="5"/>
        <v>238.58333333333331</v>
      </c>
      <c r="J79" s="3"/>
      <c r="K79" s="3"/>
      <c r="L79" s="3"/>
      <c r="M79" s="3"/>
    </row>
    <row r="80" spans="1:13" ht="12.75">
      <c r="A80" s="3">
        <v>25</v>
      </c>
      <c r="B80" s="3" t="s">
        <v>54</v>
      </c>
      <c r="C80" s="3">
        <v>5</v>
      </c>
      <c r="D80" s="3">
        <v>3</v>
      </c>
      <c r="E80" s="3">
        <v>7</v>
      </c>
      <c r="F80" s="3">
        <v>150</v>
      </c>
      <c r="G80">
        <v>0.199</v>
      </c>
      <c r="H80" s="3" t="s">
        <v>9</v>
      </c>
      <c r="I80" s="4">
        <f t="shared" si="5"/>
        <v>237.83333333333331</v>
      </c>
      <c r="J80" s="3"/>
      <c r="K80" s="3"/>
      <c r="L80" s="3"/>
      <c r="M80" s="3"/>
    </row>
    <row r="81" spans="1:13" ht="12.75">
      <c r="A81" s="3">
        <v>26</v>
      </c>
      <c r="B81" s="3" t="s">
        <v>52</v>
      </c>
      <c r="C81" s="3">
        <v>5</v>
      </c>
      <c r="D81" s="3">
        <v>3</v>
      </c>
      <c r="E81" s="3">
        <v>9</v>
      </c>
      <c r="F81" s="3">
        <v>125</v>
      </c>
      <c r="G81">
        <v>0.1152</v>
      </c>
      <c r="H81" s="3" t="s">
        <v>9</v>
      </c>
      <c r="I81" s="4">
        <f t="shared" si="5"/>
        <v>133.08333333333331</v>
      </c>
      <c r="J81" s="4">
        <f>AVERAGE(I81:I83)</f>
        <v>132.62499999999997</v>
      </c>
      <c r="K81" s="4">
        <f>STDEV(I81:I83)</f>
        <v>0.4018187817110577</v>
      </c>
      <c r="L81" s="4">
        <f>(K81/J81)*100</f>
        <v>0.30297363371239044</v>
      </c>
      <c r="M81" s="3"/>
    </row>
    <row r="82" spans="1:13" ht="12.75">
      <c r="A82" s="3">
        <v>26</v>
      </c>
      <c r="B82" s="3" t="s">
        <v>53</v>
      </c>
      <c r="C82" s="3">
        <v>5</v>
      </c>
      <c r="D82" s="3">
        <v>3</v>
      </c>
      <c r="E82" s="3">
        <v>9</v>
      </c>
      <c r="F82" s="3">
        <v>125</v>
      </c>
      <c r="G82">
        <v>0.1146</v>
      </c>
      <c r="H82" s="3" t="s">
        <v>9</v>
      </c>
      <c r="I82" s="4">
        <f t="shared" si="5"/>
        <v>132.33333333333331</v>
      </c>
      <c r="J82" s="3"/>
      <c r="K82" s="3"/>
      <c r="L82" s="3"/>
      <c r="M82" s="3"/>
    </row>
    <row r="83" spans="1:13" ht="12.75">
      <c r="A83" s="3">
        <v>26</v>
      </c>
      <c r="B83" s="3" t="s">
        <v>54</v>
      </c>
      <c r="C83" s="3">
        <v>5</v>
      </c>
      <c r="D83" s="3">
        <v>3</v>
      </c>
      <c r="E83" s="3">
        <v>9</v>
      </c>
      <c r="F83" s="3">
        <v>125</v>
      </c>
      <c r="G83">
        <v>0.1147</v>
      </c>
      <c r="H83" s="3" t="s">
        <v>9</v>
      </c>
      <c r="I83" s="4">
        <f t="shared" si="5"/>
        <v>132.45833333333331</v>
      </c>
      <c r="J83" s="3"/>
      <c r="K83" s="3"/>
      <c r="L83" s="3"/>
      <c r="M83" s="3"/>
    </row>
    <row r="84" spans="1:13" ht="12.75">
      <c r="A84" s="3">
        <v>27</v>
      </c>
      <c r="B84" s="3" t="s">
        <v>52</v>
      </c>
      <c r="C84" s="3">
        <v>5</v>
      </c>
      <c r="D84" s="3">
        <v>3</v>
      </c>
      <c r="E84" s="3">
        <v>12</v>
      </c>
      <c r="F84" s="3">
        <v>100</v>
      </c>
      <c r="G84">
        <v>0.1081</v>
      </c>
      <c r="H84" s="3" t="s">
        <v>9</v>
      </c>
      <c r="I84" s="4">
        <f t="shared" si="5"/>
        <v>124.20833333333333</v>
      </c>
      <c r="J84" s="4">
        <f>AVERAGE(I84:I86)</f>
        <v>133.375</v>
      </c>
      <c r="K84" s="4">
        <f>STDEV(I84:I86)</f>
        <v>16.750621879002946</v>
      </c>
      <c r="L84" s="4">
        <f>(K84/J84)*100</f>
        <v>12.559041708718235</v>
      </c>
      <c r="M84" s="3"/>
    </row>
    <row r="85" spans="1:13" ht="12.75">
      <c r="A85" s="3">
        <v>27</v>
      </c>
      <c r="B85" s="3" t="s">
        <v>53</v>
      </c>
      <c r="C85" s="3">
        <v>5</v>
      </c>
      <c r="D85" s="3">
        <v>3</v>
      </c>
      <c r="E85" s="3">
        <v>12</v>
      </c>
      <c r="F85" s="3">
        <v>100</v>
      </c>
      <c r="G85">
        <v>0.1073</v>
      </c>
      <c r="H85" s="3" t="s">
        <v>9</v>
      </c>
      <c r="I85" s="4">
        <f t="shared" si="5"/>
        <v>123.20833333333334</v>
      </c>
      <c r="J85" s="3"/>
      <c r="K85" s="3"/>
      <c r="L85" s="3"/>
      <c r="M85" s="3"/>
    </row>
    <row r="86" spans="1:13" ht="12.75">
      <c r="A86" s="3">
        <v>27</v>
      </c>
      <c r="B86" s="3" t="s">
        <v>54</v>
      </c>
      <c r="C86" s="3">
        <v>5</v>
      </c>
      <c r="D86" s="3">
        <v>3</v>
      </c>
      <c r="E86" s="3">
        <v>12</v>
      </c>
      <c r="F86" s="3">
        <v>100</v>
      </c>
      <c r="G86">
        <v>0.1309</v>
      </c>
      <c r="H86" s="3" t="s">
        <v>9</v>
      </c>
      <c r="I86" s="4">
        <f t="shared" si="5"/>
        <v>152.70833333333331</v>
      </c>
      <c r="J86" s="3"/>
      <c r="K86" s="3"/>
      <c r="L86" s="3"/>
      <c r="M86" s="3"/>
    </row>
    <row r="87" spans="1:13" ht="12.75">
      <c r="A87" s="3">
        <v>28</v>
      </c>
      <c r="B87" s="3" t="s">
        <v>52</v>
      </c>
      <c r="C87" s="3">
        <v>5</v>
      </c>
      <c r="D87" s="3">
        <v>3</v>
      </c>
      <c r="E87" s="3">
        <v>14</v>
      </c>
      <c r="F87" s="3">
        <v>75</v>
      </c>
      <c r="G87">
        <v>0.0765</v>
      </c>
      <c r="H87" s="3" t="s">
        <v>9</v>
      </c>
      <c r="I87" s="4">
        <f t="shared" si="5"/>
        <v>84.70833333333333</v>
      </c>
      <c r="J87" s="4">
        <f>AVERAGE(I87:I89)</f>
        <v>86.125</v>
      </c>
      <c r="K87" s="4">
        <f>STDEV(I87:I89)</f>
        <v>1.3768926368217458</v>
      </c>
      <c r="L87" s="4">
        <f>(K87/J87)*100</f>
        <v>1.5987142372386016</v>
      </c>
      <c r="M87" s="3"/>
    </row>
    <row r="88" spans="1:13" ht="12.75">
      <c r="A88" s="3">
        <v>28</v>
      </c>
      <c r="B88" s="3" t="s">
        <v>53</v>
      </c>
      <c r="C88" s="3">
        <v>5</v>
      </c>
      <c r="D88" s="3">
        <v>3</v>
      </c>
      <c r="E88" s="3">
        <v>14</v>
      </c>
      <c r="F88" s="3">
        <v>75</v>
      </c>
      <c r="G88">
        <v>0.0777</v>
      </c>
      <c r="H88" s="3" t="s">
        <v>9</v>
      </c>
      <c r="I88" s="4">
        <f t="shared" si="5"/>
        <v>86.20833333333334</v>
      </c>
      <c r="J88" s="3"/>
      <c r="K88" s="3"/>
      <c r="L88" s="3"/>
      <c r="M88" s="3"/>
    </row>
    <row r="89" spans="1:13" ht="12.75">
      <c r="A89" s="3">
        <v>28</v>
      </c>
      <c r="B89" s="3" t="s">
        <v>54</v>
      </c>
      <c r="C89" s="3">
        <v>5</v>
      </c>
      <c r="D89" s="3">
        <v>3</v>
      </c>
      <c r="E89" s="3">
        <v>14</v>
      </c>
      <c r="F89" s="3">
        <v>75</v>
      </c>
      <c r="G89">
        <v>0.0787</v>
      </c>
      <c r="H89" s="3" t="s">
        <v>9</v>
      </c>
      <c r="I89" s="4">
        <f t="shared" si="5"/>
        <v>87.45833333333334</v>
      </c>
      <c r="J89" s="3"/>
      <c r="K89" s="3"/>
      <c r="L89" s="3"/>
      <c r="M89" s="3"/>
    </row>
    <row r="90" spans="1:13" ht="12.75">
      <c r="A90" s="3">
        <v>29</v>
      </c>
      <c r="B90" s="3" t="s">
        <v>52</v>
      </c>
      <c r="C90" s="3">
        <v>5</v>
      </c>
      <c r="D90" s="3">
        <v>3</v>
      </c>
      <c r="E90" s="3">
        <v>16</v>
      </c>
      <c r="F90" s="3">
        <v>45</v>
      </c>
      <c r="G90">
        <v>0.083</v>
      </c>
      <c r="H90" s="3" t="s">
        <v>9</v>
      </c>
      <c r="I90" s="4">
        <f t="shared" si="5"/>
        <v>92.83333333333334</v>
      </c>
      <c r="J90" s="4">
        <f>AVERAGE(I90:I92)</f>
        <v>100.125</v>
      </c>
      <c r="K90" s="4">
        <f>STDEV(I90:I92)</f>
        <v>7.073645335563253</v>
      </c>
      <c r="L90" s="4">
        <f>K90/J90</f>
        <v>0.0706481431766617</v>
      </c>
      <c r="M90" s="3"/>
    </row>
    <row r="91" spans="1:13" ht="12.75">
      <c r="A91" s="3">
        <v>29</v>
      </c>
      <c r="B91" s="3" t="s">
        <v>53</v>
      </c>
      <c r="C91" s="3">
        <v>5</v>
      </c>
      <c r="D91" s="3">
        <v>3</v>
      </c>
      <c r="E91" s="3">
        <v>16</v>
      </c>
      <c r="F91" s="3">
        <v>45</v>
      </c>
      <c r="G91">
        <v>0.0943</v>
      </c>
      <c r="H91" s="3" t="s">
        <v>9</v>
      </c>
      <c r="I91" s="4">
        <f t="shared" si="5"/>
        <v>106.95833333333333</v>
      </c>
      <c r="J91" s="3"/>
      <c r="K91" s="3"/>
      <c r="L91" s="3"/>
      <c r="M91" s="3"/>
    </row>
    <row r="92" spans="1:13" ht="12.75">
      <c r="A92" s="3">
        <v>29</v>
      </c>
      <c r="B92" s="3" t="s">
        <v>54</v>
      </c>
      <c r="C92" s="3">
        <v>5</v>
      </c>
      <c r="D92" s="3">
        <v>3</v>
      </c>
      <c r="E92" s="3">
        <v>16</v>
      </c>
      <c r="F92" s="3">
        <v>45</v>
      </c>
      <c r="G92">
        <v>0.0892</v>
      </c>
      <c r="H92" s="3" t="s">
        <v>9</v>
      </c>
      <c r="I92" s="4">
        <f t="shared" si="5"/>
        <v>100.58333333333334</v>
      </c>
      <c r="J92" s="3"/>
      <c r="K92" s="3"/>
      <c r="L92" s="3"/>
      <c r="M92" s="3"/>
    </row>
    <row r="93" spans="1:13" ht="12.75">
      <c r="A93" s="3">
        <v>30</v>
      </c>
      <c r="B93" s="3" t="s">
        <v>52</v>
      </c>
      <c r="C93" s="3">
        <v>5</v>
      </c>
      <c r="D93" s="3">
        <v>3</v>
      </c>
      <c r="E93" s="3">
        <v>18</v>
      </c>
      <c r="F93" s="3">
        <v>25</v>
      </c>
      <c r="G93">
        <v>0.0943</v>
      </c>
      <c r="H93" s="3" t="s">
        <v>9</v>
      </c>
      <c r="I93" s="4">
        <f t="shared" si="5"/>
        <v>106.95833333333333</v>
      </c>
      <c r="J93" s="4">
        <f>AVERAGE(I93:I95)</f>
        <v>106.66666666666667</v>
      </c>
      <c r="K93" s="4">
        <f>STDEV(I93:I95)</f>
        <v>1.7062996024532504</v>
      </c>
      <c r="L93" s="4">
        <f>(K93/J93)*100</f>
        <v>1.599655877299922</v>
      </c>
      <c r="M93" s="3"/>
    </row>
    <row r="94" spans="1:13" ht="12.75">
      <c r="A94" s="3">
        <v>30</v>
      </c>
      <c r="B94" s="3" t="s">
        <v>53</v>
      </c>
      <c r="C94" s="3">
        <v>5</v>
      </c>
      <c r="D94" s="3">
        <v>3</v>
      </c>
      <c r="E94" s="3">
        <v>18</v>
      </c>
      <c r="F94" s="3">
        <v>25</v>
      </c>
      <c r="G94">
        <v>0.0953</v>
      </c>
      <c r="H94" s="3" t="s">
        <v>9</v>
      </c>
      <c r="I94" s="4">
        <f t="shared" si="5"/>
        <v>108.20833333333333</v>
      </c>
      <c r="J94" s="3"/>
      <c r="K94" s="3"/>
      <c r="L94" s="4"/>
      <c r="M94" s="3"/>
    </row>
    <row r="95" spans="1:13" ht="12.75">
      <c r="A95" s="3">
        <v>30</v>
      </c>
      <c r="B95" s="3" t="s">
        <v>54</v>
      </c>
      <c r="C95" s="3">
        <v>5</v>
      </c>
      <c r="D95" s="3">
        <v>3</v>
      </c>
      <c r="E95" s="3">
        <v>18</v>
      </c>
      <c r="F95" s="3">
        <v>25</v>
      </c>
      <c r="G95">
        <v>0.0926</v>
      </c>
      <c r="H95" s="3" t="s">
        <v>9</v>
      </c>
      <c r="I95" s="4">
        <f t="shared" si="5"/>
        <v>104.83333333333334</v>
      </c>
      <c r="J95" s="3"/>
      <c r="K95" s="3"/>
      <c r="L95" s="3"/>
      <c r="M95" s="3"/>
    </row>
    <row r="96" spans="1:13" ht="12.75">
      <c r="A96" s="3">
        <v>31</v>
      </c>
      <c r="B96" s="3" t="s">
        <v>52</v>
      </c>
      <c r="C96" s="3">
        <v>5</v>
      </c>
      <c r="D96" s="3">
        <v>3</v>
      </c>
      <c r="E96" s="3">
        <v>20</v>
      </c>
      <c r="F96" s="3">
        <v>5</v>
      </c>
      <c r="G96">
        <v>0.0913</v>
      </c>
      <c r="H96" s="3" t="s">
        <v>9</v>
      </c>
      <c r="I96" s="4">
        <f t="shared" si="5"/>
        <v>103.20833333333334</v>
      </c>
      <c r="J96" s="4">
        <f>AVERAGE(I96:I98)</f>
        <v>104.45833333333333</v>
      </c>
      <c r="K96" s="3">
        <f>STDEV(I96:I98)</f>
        <v>2.9553976043842223</v>
      </c>
      <c r="L96" s="4">
        <f>K96/J96</f>
        <v>0.028292597728448877</v>
      </c>
      <c r="M96" s="3"/>
    </row>
    <row r="97" spans="1:13" ht="12.75">
      <c r="A97" s="3">
        <v>31</v>
      </c>
      <c r="B97" s="3" t="s">
        <v>53</v>
      </c>
      <c r="C97" s="3">
        <v>5</v>
      </c>
      <c r="D97" s="3">
        <v>3</v>
      </c>
      <c r="E97" s="3">
        <v>20</v>
      </c>
      <c r="F97" s="3">
        <v>5</v>
      </c>
      <c r="G97">
        <v>0.0906</v>
      </c>
      <c r="H97" s="3" t="s">
        <v>9</v>
      </c>
      <c r="I97" s="4">
        <f t="shared" si="5"/>
        <v>102.33333333333333</v>
      </c>
      <c r="J97" s="3"/>
      <c r="K97" s="3"/>
      <c r="L97" s="4"/>
      <c r="M97" s="3"/>
    </row>
    <row r="98" spans="1:13" ht="12.75">
      <c r="A98" s="3">
        <v>31</v>
      </c>
      <c r="B98" s="3" t="s">
        <v>54</v>
      </c>
      <c r="C98" s="3">
        <v>5</v>
      </c>
      <c r="D98" s="3">
        <v>3</v>
      </c>
      <c r="E98" s="3">
        <v>20</v>
      </c>
      <c r="F98" s="3">
        <v>5</v>
      </c>
      <c r="G98">
        <v>0.095</v>
      </c>
      <c r="H98" s="3" t="s">
        <v>9</v>
      </c>
      <c r="I98" s="4">
        <f t="shared" si="5"/>
        <v>107.83333333333333</v>
      </c>
      <c r="J98" s="3"/>
      <c r="K98" s="3"/>
      <c r="L98" s="3"/>
      <c r="M98" s="3"/>
    </row>
    <row r="99" spans="1:13" ht="12.75">
      <c r="A99" s="5" t="s">
        <v>27</v>
      </c>
      <c r="B99" s="5"/>
      <c r="C99" s="5" t="s">
        <v>28</v>
      </c>
      <c r="D99" s="5" t="s">
        <v>30</v>
      </c>
      <c r="E99" s="5" t="s">
        <v>31</v>
      </c>
      <c r="F99" s="5" t="s">
        <v>34</v>
      </c>
      <c r="H99" s="3"/>
      <c r="I99" s="4"/>
      <c r="J99" s="3"/>
      <c r="K99" s="3"/>
      <c r="L99" s="3"/>
      <c r="M99" s="3"/>
    </row>
    <row r="100" spans="1:13" ht="12.75">
      <c r="A100" s="3">
        <v>32</v>
      </c>
      <c r="B100" s="3" t="s">
        <v>52</v>
      </c>
      <c r="C100" s="3">
        <v>6</v>
      </c>
      <c r="D100" s="3">
        <v>3</v>
      </c>
      <c r="E100" s="3">
        <v>5</v>
      </c>
      <c r="F100" s="3">
        <v>175</v>
      </c>
      <c r="G100">
        <v>0.2183</v>
      </c>
      <c r="H100" s="3" t="s">
        <v>9</v>
      </c>
      <c r="I100" s="4">
        <f>(G100-$T$40)/$U$20</f>
        <v>261.9583333333333</v>
      </c>
      <c r="J100" s="4">
        <f>AVERAGE(I100:I102)</f>
        <v>261.7083333333333</v>
      </c>
      <c r="K100" s="3">
        <f>STDEV(I100:I102)</f>
        <v>2.7585095613366013</v>
      </c>
      <c r="L100" s="3">
        <f>(K100/J100)*100</f>
        <v>1.0540396349638343</v>
      </c>
      <c r="M100" s="3"/>
    </row>
    <row r="101" spans="1:13" ht="12.75">
      <c r="A101" s="3">
        <v>32</v>
      </c>
      <c r="B101" s="3" t="s">
        <v>53</v>
      </c>
      <c r="C101" s="3">
        <v>6</v>
      </c>
      <c r="D101" s="3">
        <v>3</v>
      </c>
      <c r="E101" s="3">
        <v>5</v>
      </c>
      <c r="F101" s="3">
        <v>175</v>
      </c>
      <c r="G101">
        <v>0.2202</v>
      </c>
      <c r="H101" s="3" t="s">
        <v>9</v>
      </c>
      <c r="I101" s="4">
        <f>(G101-$T$40)/$U$20</f>
        <v>264.3333333333333</v>
      </c>
      <c r="J101" s="3"/>
      <c r="K101" s="3"/>
      <c r="L101" s="3"/>
      <c r="M101" s="3"/>
    </row>
    <row r="102" spans="1:13" ht="12.75">
      <c r="A102" s="3">
        <v>32</v>
      </c>
      <c r="B102" s="3" t="s">
        <v>54</v>
      </c>
      <c r="C102" s="3">
        <v>6</v>
      </c>
      <c r="D102" s="3">
        <v>3</v>
      </c>
      <c r="E102" s="3">
        <v>5</v>
      </c>
      <c r="F102" s="3">
        <v>175</v>
      </c>
      <c r="G102">
        <v>0.2158</v>
      </c>
      <c r="H102" s="3" t="s">
        <v>9</v>
      </c>
      <c r="I102" s="4">
        <f>(G102-$T$40)/$U$20</f>
        <v>258.8333333333333</v>
      </c>
      <c r="J102" s="3"/>
      <c r="K102" s="3"/>
      <c r="L102" s="3"/>
      <c r="M102" s="3"/>
    </row>
    <row r="103" spans="1:13" ht="12.75">
      <c r="A103" s="3">
        <v>33</v>
      </c>
      <c r="B103" s="3" t="s">
        <v>52</v>
      </c>
      <c r="C103" s="3">
        <v>6</v>
      </c>
      <c r="D103" s="3">
        <v>3</v>
      </c>
      <c r="E103" s="3">
        <v>7</v>
      </c>
      <c r="F103" s="3">
        <v>150</v>
      </c>
      <c r="G103" s="3">
        <v>0.1751</v>
      </c>
      <c r="H103" s="3" t="s">
        <v>13</v>
      </c>
      <c r="I103" s="4">
        <f>(G103-$T$40)/$U$55</f>
        <v>184.85185185185185</v>
      </c>
      <c r="J103" s="4">
        <f>AVERAGE(I103:I105)</f>
        <v>200.66666666666666</v>
      </c>
      <c r="K103" s="3">
        <f>STDEV(I103:I105)</f>
        <v>27.008076828825942</v>
      </c>
      <c r="L103" s="3">
        <f>(K103/J103)*100</f>
        <v>13.459174499414923</v>
      </c>
      <c r="M103" s="3"/>
    </row>
    <row r="104" spans="1:13" ht="12.75">
      <c r="A104" s="3">
        <v>33</v>
      </c>
      <c r="B104" s="3" t="s">
        <v>53</v>
      </c>
      <c r="C104" s="3">
        <v>6</v>
      </c>
      <c r="D104" s="3">
        <v>3</v>
      </c>
      <c r="E104" s="3">
        <v>7</v>
      </c>
      <c r="F104" s="3">
        <v>150</v>
      </c>
      <c r="G104" s="3">
        <v>0.2174</v>
      </c>
      <c r="H104" s="3" t="s">
        <v>13</v>
      </c>
      <c r="I104" s="4">
        <f aca="true" t="shared" si="6" ref="I104:I129">(G104-$T$40)/$U$55</f>
        <v>231.85185185185185</v>
      </c>
      <c r="J104" s="3"/>
      <c r="K104" s="3"/>
      <c r="L104" s="3"/>
      <c r="M104" s="3"/>
    </row>
    <row r="105" spans="1:13" ht="12.75">
      <c r="A105" s="3">
        <v>33</v>
      </c>
      <c r="B105" s="3" t="s">
        <v>54</v>
      </c>
      <c r="C105" s="3">
        <v>6</v>
      </c>
      <c r="D105" s="3">
        <v>3</v>
      </c>
      <c r="E105" s="3">
        <v>7</v>
      </c>
      <c r="F105" s="3">
        <v>150</v>
      </c>
      <c r="G105" s="3">
        <v>0.1755</v>
      </c>
      <c r="H105" s="3" t="s">
        <v>13</v>
      </c>
      <c r="I105" s="4">
        <f t="shared" si="6"/>
        <v>185.29629629629628</v>
      </c>
      <c r="J105" s="3"/>
      <c r="K105" s="3"/>
      <c r="L105" s="3"/>
      <c r="M105" s="3"/>
    </row>
    <row r="106" spans="1:13" ht="12.75">
      <c r="A106" s="3">
        <v>34</v>
      </c>
      <c r="B106" s="3" t="s">
        <v>52</v>
      </c>
      <c r="C106" s="3">
        <v>6</v>
      </c>
      <c r="D106" s="3">
        <v>3</v>
      </c>
      <c r="E106" s="3">
        <v>9</v>
      </c>
      <c r="F106" s="3">
        <v>125</v>
      </c>
      <c r="G106" s="3">
        <v>0.0862</v>
      </c>
      <c r="H106" s="3" t="s">
        <v>13</v>
      </c>
      <c r="I106" s="4">
        <f t="shared" si="6"/>
        <v>86.07407407407408</v>
      </c>
      <c r="J106" s="4">
        <f>AVERAGE(I106:I108)</f>
        <v>85.4074074074074</v>
      </c>
      <c r="K106" s="3">
        <f>STDEV(I106:I108)</f>
        <v>0.968644209673978</v>
      </c>
      <c r="L106" s="3">
        <f>(K106/J106)*100</f>
        <v>1.1341454319686646</v>
      </c>
      <c r="M106" s="3"/>
    </row>
    <row r="107" spans="1:13" ht="12.75">
      <c r="A107" s="3">
        <v>34</v>
      </c>
      <c r="B107" s="3" t="s">
        <v>53</v>
      </c>
      <c r="C107" s="3">
        <v>6</v>
      </c>
      <c r="D107" s="3">
        <v>3</v>
      </c>
      <c r="E107" s="3">
        <v>9</v>
      </c>
      <c r="F107" s="3">
        <v>125</v>
      </c>
      <c r="G107" s="3">
        <v>0.086</v>
      </c>
      <c r="H107" s="3" t="s">
        <v>13</v>
      </c>
      <c r="I107" s="4">
        <f t="shared" si="6"/>
        <v>85.85185185185185</v>
      </c>
      <c r="J107" s="3"/>
      <c r="K107" s="3"/>
      <c r="L107" s="3"/>
      <c r="M107" s="3"/>
    </row>
    <row r="108" spans="1:13" ht="12.75">
      <c r="A108" s="3">
        <v>34</v>
      </c>
      <c r="B108" s="3" t="s">
        <v>54</v>
      </c>
      <c r="C108" s="3">
        <v>6</v>
      </c>
      <c r="D108" s="3">
        <v>3</v>
      </c>
      <c r="E108" s="3">
        <v>9</v>
      </c>
      <c r="F108" s="3">
        <v>125</v>
      </c>
      <c r="G108" s="3">
        <v>0.0846</v>
      </c>
      <c r="H108" s="3" t="s">
        <v>13</v>
      </c>
      <c r="I108" s="4">
        <f t="shared" si="6"/>
        <v>84.29629629629629</v>
      </c>
      <c r="J108" s="3"/>
      <c r="K108" s="3"/>
      <c r="L108" s="3"/>
      <c r="M108" s="3"/>
    </row>
    <row r="109" spans="1:13" ht="12.75">
      <c r="A109" s="3">
        <v>35</v>
      </c>
      <c r="B109" s="3" t="s">
        <v>52</v>
      </c>
      <c r="C109" s="3">
        <v>6</v>
      </c>
      <c r="D109" s="3">
        <v>3</v>
      </c>
      <c r="E109" s="3">
        <v>11</v>
      </c>
      <c r="F109" s="3">
        <v>100</v>
      </c>
      <c r="G109" s="3">
        <v>0.0575</v>
      </c>
      <c r="H109" s="3" t="s">
        <v>13</v>
      </c>
      <c r="I109" s="4">
        <f t="shared" si="6"/>
        <v>54.18518518518518</v>
      </c>
      <c r="J109" s="4">
        <f>AVERAGE(I109:I111)</f>
        <v>55.40740740740741</v>
      </c>
      <c r="K109" s="3">
        <f>STDEV(I109:I111)</f>
        <v>1.746248182833144</v>
      </c>
      <c r="L109" s="3">
        <f>(K109/J109)*100</f>
        <v>3.151651132118642</v>
      </c>
      <c r="M109" s="3"/>
    </row>
    <row r="110" spans="1:13" ht="12.75">
      <c r="A110" s="3">
        <v>35</v>
      </c>
      <c r="B110" s="3" t="s">
        <v>53</v>
      </c>
      <c r="C110" s="3">
        <v>6</v>
      </c>
      <c r="D110" s="3">
        <v>3</v>
      </c>
      <c r="E110" s="3">
        <v>11</v>
      </c>
      <c r="F110" s="3">
        <v>100</v>
      </c>
      <c r="G110" s="3">
        <v>0.0579</v>
      </c>
      <c r="H110" s="3" t="s">
        <v>13</v>
      </c>
      <c r="I110" s="4">
        <f t="shared" si="6"/>
        <v>54.629629629629626</v>
      </c>
      <c r="J110" s="3"/>
      <c r="K110" s="3"/>
      <c r="L110" s="3"/>
      <c r="M110" s="3"/>
    </row>
    <row r="111" spans="1:13" ht="12.75">
      <c r="A111" s="3">
        <v>35</v>
      </c>
      <c r="B111" s="3" t="s">
        <v>54</v>
      </c>
      <c r="C111" s="3">
        <v>6</v>
      </c>
      <c r="D111" s="3">
        <v>3</v>
      </c>
      <c r="E111" s="3">
        <v>11</v>
      </c>
      <c r="F111" s="3">
        <v>100</v>
      </c>
      <c r="G111" s="3">
        <v>0.0604</v>
      </c>
      <c r="H111" s="3" t="s">
        <v>13</v>
      </c>
      <c r="I111" s="4">
        <f t="shared" si="6"/>
        <v>57.40740740740741</v>
      </c>
      <c r="J111" s="3"/>
      <c r="K111" s="3"/>
      <c r="L111" s="3"/>
      <c r="M111" s="3"/>
    </row>
    <row r="112" spans="1:13" ht="12.75">
      <c r="A112" s="3">
        <v>36</v>
      </c>
      <c r="B112" s="3" t="s">
        <v>52</v>
      </c>
      <c r="C112" s="3">
        <v>6</v>
      </c>
      <c r="D112" s="3">
        <v>3</v>
      </c>
      <c r="E112" s="3">
        <v>13</v>
      </c>
      <c r="F112" s="3">
        <v>75</v>
      </c>
      <c r="G112" s="3">
        <v>0.1042</v>
      </c>
      <c r="H112" s="3" t="s">
        <v>13</v>
      </c>
      <c r="I112" s="4">
        <f t="shared" si="6"/>
        <v>106.07407407407408</v>
      </c>
      <c r="J112" s="4">
        <f>AVERAGE(I112:I114)</f>
        <v>106.25925925925928</v>
      </c>
      <c r="K112" s="3">
        <f>STDEV(I112:I114)</f>
        <v>0.9579642338034168</v>
      </c>
      <c r="L112" s="3">
        <f>(K112/J112)*100</f>
        <v>0.9015348313939439</v>
      </c>
      <c r="M112" s="3"/>
    </row>
    <row r="113" spans="1:13" ht="12.75">
      <c r="A113" s="3">
        <v>36</v>
      </c>
      <c r="B113" s="3" t="s">
        <v>53</v>
      </c>
      <c r="C113" s="3">
        <v>6</v>
      </c>
      <c r="D113" s="3">
        <v>3</v>
      </c>
      <c r="E113" s="3">
        <v>13</v>
      </c>
      <c r="F113" s="3">
        <v>75</v>
      </c>
      <c r="G113" s="3">
        <v>0.1036</v>
      </c>
      <c r="H113" s="3" t="s">
        <v>13</v>
      </c>
      <c r="I113" s="4">
        <f t="shared" si="6"/>
        <v>105.40740740740742</v>
      </c>
      <c r="J113" s="3"/>
      <c r="K113" s="3"/>
      <c r="L113" s="3"/>
      <c r="M113" s="3"/>
    </row>
    <row r="114" spans="1:13" ht="12.75">
      <c r="A114" s="3">
        <v>36</v>
      </c>
      <c r="B114" s="3" t="s">
        <v>54</v>
      </c>
      <c r="C114" s="3">
        <v>6</v>
      </c>
      <c r="D114" s="3">
        <v>3</v>
      </c>
      <c r="E114" s="3">
        <v>13</v>
      </c>
      <c r="F114" s="3">
        <v>75</v>
      </c>
      <c r="G114" s="3">
        <v>0.1053</v>
      </c>
      <c r="H114" s="3" t="s">
        <v>13</v>
      </c>
      <c r="I114" s="4">
        <f t="shared" si="6"/>
        <v>107.2962962962963</v>
      </c>
      <c r="J114" s="3"/>
      <c r="K114" s="3"/>
      <c r="L114" s="3"/>
      <c r="M114" s="3"/>
    </row>
    <row r="115" spans="1:13" ht="12.75">
      <c r="A115" s="10">
        <v>37</v>
      </c>
      <c r="B115" s="10" t="s">
        <v>20</v>
      </c>
      <c r="C115" s="10">
        <v>6</v>
      </c>
      <c r="D115" s="10">
        <v>3</v>
      </c>
      <c r="E115" s="10">
        <v>15</v>
      </c>
      <c r="F115" s="10">
        <v>45</v>
      </c>
      <c r="G115" s="10">
        <v>1</v>
      </c>
      <c r="H115" s="10" t="s">
        <v>21</v>
      </c>
      <c r="I115" s="4">
        <f t="shared" si="6"/>
        <v>1101.4074074074074</v>
      </c>
      <c r="J115" s="4">
        <f>AVERAGE(I115:I117)</f>
        <v>1268.0740740740741</v>
      </c>
      <c r="K115" s="3">
        <f>STDEV(I115:I117)</f>
        <v>146.98618394803282</v>
      </c>
      <c r="L115" s="3">
        <f>(K115/J115)*100</f>
        <v>11.591293202280758</v>
      </c>
      <c r="M115" s="3"/>
    </row>
    <row r="116" spans="1:13" ht="12.75">
      <c r="A116" s="10">
        <v>37</v>
      </c>
      <c r="B116" s="10" t="s">
        <v>22</v>
      </c>
      <c r="C116" s="10">
        <v>6</v>
      </c>
      <c r="D116" s="10">
        <v>3</v>
      </c>
      <c r="E116" s="10">
        <v>15</v>
      </c>
      <c r="F116" s="10">
        <v>45</v>
      </c>
      <c r="G116" s="10">
        <v>1.2</v>
      </c>
      <c r="H116" s="10" t="s">
        <v>21</v>
      </c>
      <c r="I116" s="4">
        <f t="shared" si="6"/>
        <v>1323.6296296296298</v>
      </c>
      <c r="J116" s="3"/>
      <c r="K116" s="3"/>
      <c r="L116" s="3"/>
      <c r="M116" s="3"/>
    </row>
    <row r="117" spans="1:13" ht="12.75">
      <c r="A117" s="10">
        <v>37</v>
      </c>
      <c r="B117" s="10" t="s">
        <v>23</v>
      </c>
      <c r="C117" s="10">
        <v>6</v>
      </c>
      <c r="D117" s="10">
        <v>3</v>
      </c>
      <c r="E117" s="10">
        <v>15</v>
      </c>
      <c r="F117" s="10">
        <v>45</v>
      </c>
      <c r="G117" s="10">
        <v>1.25</v>
      </c>
      <c r="H117" s="10" t="s">
        <v>21</v>
      </c>
      <c r="I117" s="4">
        <f t="shared" si="6"/>
        <v>1379.1851851851852</v>
      </c>
      <c r="J117" s="3"/>
      <c r="K117" s="3"/>
      <c r="L117" s="3"/>
      <c r="M117" s="3"/>
    </row>
    <row r="118" spans="1:13" ht="12.75">
      <c r="A118" s="3">
        <v>38</v>
      </c>
      <c r="B118" s="3" t="s">
        <v>52</v>
      </c>
      <c r="C118" s="3">
        <v>6</v>
      </c>
      <c r="D118" s="3">
        <v>3</v>
      </c>
      <c r="E118" s="3">
        <v>17</v>
      </c>
      <c r="F118" s="3">
        <v>25</v>
      </c>
      <c r="G118" s="3">
        <v>0.0918</v>
      </c>
      <c r="H118" s="3" t="s">
        <v>13</v>
      </c>
      <c r="I118" s="4">
        <f t="shared" si="6"/>
        <v>92.2962962962963</v>
      </c>
      <c r="J118" s="4">
        <f>AVERAGE(I118:I120)</f>
        <v>88.7037037037037</v>
      </c>
      <c r="K118" s="3">
        <f>STDEV(I118:I120)</f>
        <v>3.1117724164889493</v>
      </c>
      <c r="L118" s="3">
        <f>(K118/J118)*100</f>
        <v>3.508052411073137</v>
      </c>
      <c r="M118" s="3"/>
    </row>
    <row r="119" spans="1:13" ht="12.75">
      <c r="A119" s="3">
        <v>38</v>
      </c>
      <c r="B119" s="3" t="s">
        <v>53</v>
      </c>
      <c r="C119" s="3">
        <v>6</v>
      </c>
      <c r="D119" s="3">
        <v>3</v>
      </c>
      <c r="E119" s="3">
        <v>17</v>
      </c>
      <c r="F119" s="3">
        <v>25</v>
      </c>
      <c r="G119" s="3">
        <v>0.0869</v>
      </c>
      <c r="H119" s="3" t="s">
        <v>13</v>
      </c>
      <c r="I119" s="4">
        <f t="shared" si="6"/>
        <v>86.85185185185186</v>
      </c>
      <c r="J119" s="3"/>
      <c r="K119" s="3"/>
      <c r="L119" s="3"/>
      <c r="M119" s="3"/>
    </row>
    <row r="120" spans="1:13" ht="12.75">
      <c r="A120" s="3">
        <v>38</v>
      </c>
      <c r="B120" s="3" t="s">
        <v>54</v>
      </c>
      <c r="C120" s="3">
        <v>6</v>
      </c>
      <c r="D120" s="3">
        <v>3</v>
      </c>
      <c r="E120" s="3">
        <v>17</v>
      </c>
      <c r="F120" s="3">
        <v>25</v>
      </c>
      <c r="G120" s="3">
        <v>0.087</v>
      </c>
      <c r="H120" s="3" t="s">
        <v>13</v>
      </c>
      <c r="I120" s="4">
        <f t="shared" si="6"/>
        <v>86.96296296296296</v>
      </c>
      <c r="J120" s="3"/>
      <c r="K120" s="3"/>
      <c r="L120" s="3"/>
      <c r="M120" s="3"/>
    </row>
    <row r="121" spans="1:13" ht="12.75">
      <c r="A121" s="3">
        <v>39</v>
      </c>
      <c r="B121" s="3" t="s">
        <v>52</v>
      </c>
      <c r="C121" s="3">
        <v>6</v>
      </c>
      <c r="D121" s="3">
        <v>3</v>
      </c>
      <c r="E121" s="3">
        <v>19</v>
      </c>
      <c r="F121" s="3">
        <v>5</v>
      </c>
      <c r="G121" s="3">
        <v>0.091</v>
      </c>
      <c r="H121" s="3" t="s">
        <v>13</v>
      </c>
      <c r="I121" s="4">
        <f t="shared" si="6"/>
        <v>91.40740740740742</v>
      </c>
      <c r="J121" s="4">
        <f>AVERAGE(I121:I123)</f>
        <v>94.37037037037038</v>
      </c>
      <c r="K121" s="3">
        <f>STDEV(I121:I123)</f>
        <v>2.5660011963980582</v>
      </c>
      <c r="L121" s="3">
        <f>(K121/J121)*100</f>
        <v>2.7190750511282404</v>
      </c>
      <c r="M121" s="3"/>
    </row>
    <row r="122" spans="1:13" ht="12.75">
      <c r="A122" s="3">
        <v>39</v>
      </c>
      <c r="B122" s="3" t="s">
        <v>53</v>
      </c>
      <c r="C122" s="3">
        <v>6</v>
      </c>
      <c r="D122" s="3">
        <v>3</v>
      </c>
      <c r="E122" s="3">
        <v>19</v>
      </c>
      <c r="F122" s="3">
        <v>5</v>
      </c>
      <c r="G122" s="3">
        <v>0.095</v>
      </c>
      <c r="H122" s="3" t="s">
        <v>13</v>
      </c>
      <c r="I122" s="4">
        <f t="shared" si="6"/>
        <v>95.85185185185186</v>
      </c>
      <c r="J122" s="3"/>
      <c r="K122" s="3"/>
      <c r="L122" s="3"/>
      <c r="M122" s="3"/>
    </row>
    <row r="123" spans="1:13" ht="12.75">
      <c r="A123" s="3">
        <v>39</v>
      </c>
      <c r="B123" s="3" t="s">
        <v>54</v>
      </c>
      <c r="C123" s="3">
        <v>6</v>
      </c>
      <c r="D123" s="3">
        <v>3</v>
      </c>
      <c r="E123" s="3">
        <v>19</v>
      </c>
      <c r="F123" s="3">
        <v>5</v>
      </c>
      <c r="G123" s="3">
        <v>0.095</v>
      </c>
      <c r="H123" s="3" t="s">
        <v>13</v>
      </c>
      <c r="I123" s="4">
        <f t="shared" si="6"/>
        <v>95.85185185185186</v>
      </c>
      <c r="J123" s="3"/>
      <c r="K123" s="3"/>
      <c r="L123" s="3"/>
      <c r="M123" s="3"/>
    </row>
    <row r="124" spans="1:13" ht="12.75">
      <c r="A124" s="5" t="s">
        <v>36</v>
      </c>
      <c r="B124" s="5"/>
      <c r="C124" s="5" t="s">
        <v>28</v>
      </c>
      <c r="D124" s="5" t="s">
        <v>30</v>
      </c>
      <c r="E124" s="5" t="s">
        <v>31</v>
      </c>
      <c r="F124" s="5" t="s">
        <v>34</v>
      </c>
      <c r="G124" s="3"/>
      <c r="H124" s="5"/>
      <c r="I124" s="4"/>
      <c r="J124" s="3"/>
      <c r="K124" s="3"/>
      <c r="L124" s="3"/>
      <c r="M124" s="3"/>
    </row>
    <row r="125" spans="1:13" ht="12.75">
      <c r="A125" s="3">
        <v>42</v>
      </c>
      <c r="B125" s="3" t="s">
        <v>52</v>
      </c>
      <c r="C125" s="3">
        <v>7</v>
      </c>
      <c r="D125" s="3">
        <v>1</v>
      </c>
      <c r="E125" s="3">
        <v>8</v>
      </c>
      <c r="F125" s="9" t="s">
        <v>38</v>
      </c>
      <c r="G125" s="3">
        <v>0.0808</v>
      </c>
      <c r="H125" s="3" t="s">
        <v>13</v>
      </c>
      <c r="I125" s="4">
        <f t="shared" si="6"/>
        <v>80.07407407407408</v>
      </c>
      <c r="J125" s="3"/>
      <c r="K125" s="3"/>
      <c r="L125" s="3"/>
      <c r="M125" s="3"/>
    </row>
    <row r="126" spans="1:13" ht="12.75">
      <c r="A126" s="3">
        <v>42</v>
      </c>
      <c r="B126" s="3" t="s">
        <v>53</v>
      </c>
      <c r="C126" s="3">
        <v>7</v>
      </c>
      <c r="D126" s="3">
        <v>1</v>
      </c>
      <c r="E126" s="3">
        <v>8</v>
      </c>
      <c r="F126" s="9" t="s">
        <v>38</v>
      </c>
      <c r="G126" s="3">
        <v>0.0832</v>
      </c>
      <c r="H126" s="3" t="s">
        <v>13</v>
      </c>
      <c r="I126" s="4">
        <f t="shared" si="6"/>
        <v>82.74074074074075</v>
      </c>
      <c r="J126" s="3"/>
      <c r="K126" s="3"/>
      <c r="L126" s="3"/>
      <c r="M126" s="3"/>
    </row>
    <row r="127" spans="1:13" ht="12.75">
      <c r="A127" s="3">
        <v>42</v>
      </c>
      <c r="B127" s="3" t="s">
        <v>54</v>
      </c>
      <c r="C127" s="3">
        <v>7</v>
      </c>
      <c r="D127" s="3">
        <v>1</v>
      </c>
      <c r="E127" s="3">
        <v>8</v>
      </c>
      <c r="F127" s="9" t="s">
        <v>38</v>
      </c>
      <c r="G127" s="3">
        <v>0.0827</v>
      </c>
      <c r="H127" s="3" t="s">
        <v>13</v>
      </c>
      <c r="I127" s="4">
        <f t="shared" si="6"/>
        <v>82.18518518518519</v>
      </c>
      <c r="J127" s="3"/>
      <c r="K127" s="3"/>
      <c r="L127" s="3"/>
      <c r="M127" s="3"/>
    </row>
    <row r="128" spans="1:13" ht="12.75">
      <c r="A128" s="3">
        <v>43</v>
      </c>
      <c r="B128" s="3" t="s">
        <v>52</v>
      </c>
      <c r="C128" s="3">
        <v>7</v>
      </c>
      <c r="D128" s="3">
        <v>1</v>
      </c>
      <c r="E128" s="3">
        <v>20</v>
      </c>
      <c r="F128" s="3">
        <v>25</v>
      </c>
      <c r="G128" s="3">
        <v>0.0885</v>
      </c>
      <c r="H128" s="3" t="s">
        <v>13</v>
      </c>
      <c r="I128" s="4">
        <f t="shared" si="6"/>
        <v>88.62962962962963</v>
      </c>
      <c r="J128" s="3"/>
      <c r="K128" s="3"/>
      <c r="L128" s="3"/>
      <c r="M128" s="3"/>
    </row>
    <row r="129" spans="1:13" ht="12.75">
      <c r="A129" s="3">
        <v>43</v>
      </c>
      <c r="B129" s="3" t="s">
        <v>53</v>
      </c>
      <c r="C129" s="3">
        <v>7</v>
      </c>
      <c r="D129" s="3">
        <v>1</v>
      </c>
      <c r="E129" s="3">
        <v>20</v>
      </c>
      <c r="F129" s="3">
        <v>25</v>
      </c>
      <c r="G129" s="3">
        <v>0.0892</v>
      </c>
      <c r="H129" s="3" t="s">
        <v>13</v>
      </c>
      <c r="I129" s="4">
        <f t="shared" si="6"/>
        <v>89.40740740740742</v>
      </c>
      <c r="J129" s="3"/>
      <c r="K129" s="3"/>
      <c r="L129" s="3"/>
      <c r="M129" s="3"/>
    </row>
    <row r="130" spans="1:13" ht="12.75">
      <c r="A130" s="3">
        <v>43</v>
      </c>
      <c r="B130" s="3" t="s">
        <v>54</v>
      </c>
      <c r="C130" s="3">
        <v>7</v>
      </c>
      <c r="D130" s="3">
        <v>1</v>
      </c>
      <c r="E130" s="3">
        <v>20</v>
      </c>
      <c r="F130" s="3">
        <v>25</v>
      </c>
      <c r="G130">
        <v>0.0948</v>
      </c>
      <c r="H130" s="3" t="s">
        <v>10</v>
      </c>
      <c r="I130" s="4">
        <f aca="true" t="shared" si="7" ref="I130:I145">(G130-$T$40)/$U$20</f>
        <v>107.58333333333333</v>
      </c>
      <c r="J130" s="3"/>
      <c r="K130" s="3"/>
      <c r="L130" s="3"/>
      <c r="M130" s="3"/>
    </row>
    <row r="131" spans="1:13" ht="12.75">
      <c r="A131" s="3">
        <v>44</v>
      </c>
      <c r="B131" s="3" t="s">
        <v>52</v>
      </c>
      <c r="C131" s="3">
        <v>7</v>
      </c>
      <c r="D131" s="3">
        <v>2</v>
      </c>
      <c r="E131" s="3">
        <v>8</v>
      </c>
      <c r="F131" s="9" t="s">
        <v>38</v>
      </c>
      <c r="G131">
        <v>0.1076</v>
      </c>
      <c r="H131" s="3" t="s">
        <v>10</v>
      </c>
      <c r="I131" s="4">
        <f t="shared" si="7"/>
        <v>123.58333333333333</v>
      </c>
      <c r="J131" s="3"/>
      <c r="K131" s="3"/>
      <c r="L131" s="3"/>
      <c r="M131" s="3"/>
    </row>
    <row r="132" spans="1:13" ht="12.75">
      <c r="A132" s="3">
        <v>44</v>
      </c>
      <c r="B132" s="3" t="s">
        <v>53</v>
      </c>
      <c r="C132" s="3">
        <v>7</v>
      </c>
      <c r="D132" s="3">
        <v>2</v>
      </c>
      <c r="E132" s="3">
        <v>8</v>
      </c>
      <c r="F132" s="9" t="s">
        <v>38</v>
      </c>
      <c r="G132">
        <v>0.105</v>
      </c>
      <c r="H132" s="3" t="s">
        <v>10</v>
      </c>
      <c r="I132" s="4">
        <f t="shared" si="7"/>
        <v>120.33333333333333</v>
      </c>
      <c r="J132" s="3"/>
      <c r="K132" s="3"/>
      <c r="L132" s="3"/>
      <c r="M132" s="3"/>
    </row>
    <row r="133" spans="1:13" ht="12.75">
      <c r="A133" s="3">
        <v>44</v>
      </c>
      <c r="B133" s="3" t="s">
        <v>54</v>
      </c>
      <c r="C133" s="3">
        <v>7</v>
      </c>
      <c r="D133" s="3">
        <v>2</v>
      </c>
      <c r="E133" s="3">
        <v>8</v>
      </c>
      <c r="F133" s="9" t="s">
        <v>38</v>
      </c>
      <c r="G133">
        <v>0.1085</v>
      </c>
      <c r="H133" s="3" t="s">
        <v>10</v>
      </c>
      <c r="I133" s="4">
        <f t="shared" si="7"/>
        <v>124.70833333333333</v>
      </c>
      <c r="J133" s="3"/>
      <c r="K133" s="3"/>
      <c r="L133" s="3"/>
      <c r="M133" s="3"/>
    </row>
    <row r="134" spans="1:13" ht="12.75">
      <c r="A134" s="3">
        <v>45</v>
      </c>
      <c r="B134" s="3" t="s">
        <v>52</v>
      </c>
      <c r="C134" s="3">
        <v>7</v>
      </c>
      <c r="D134" s="3">
        <v>2</v>
      </c>
      <c r="E134" s="3">
        <v>20</v>
      </c>
      <c r="F134" s="3">
        <v>25</v>
      </c>
      <c r="G134">
        <v>0.0917</v>
      </c>
      <c r="H134" s="3" t="s">
        <v>10</v>
      </c>
      <c r="I134" s="4">
        <f t="shared" si="7"/>
        <v>103.70833333333334</v>
      </c>
      <c r="J134" s="3"/>
      <c r="K134" s="3"/>
      <c r="L134" s="3"/>
      <c r="M134" s="3"/>
    </row>
    <row r="135" spans="1:13" ht="12.75">
      <c r="A135" s="3">
        <v>45</v>
      </c>
      <c r="B135" s="3" t="s">
        <v>53</v>
      </c>
      <c r="C135" s="3">
        <v>7</v>
      </c>
      <c r="D135" s="3">
        <v>2</v>
      </c>
      <c r="E135" s="3">
        <v>20</v>
      </c>
      <c r="F135" s="3">
        <v>25</v>
      </c>
      <c r="G135">
        <v>0.0928</v>
      </c>
      <c r="H135" s="3" t="s">
        <v>10</v>
      </c>
      <c r="I135" s="4">
        <f t="shared" si="7"/>
        <v>105.08333333333333</v>
      </c>
      <c r="J135" s="3"/>
      <c r="K135" s="3"/>
      <c r="L135" s="3"/>
      <c r="M135" s="3"/>
    </row>
    <row r="136" spans="1:13" ht="12.75">
      <c r="A136" s="3">
        <v>45</v>
      </c>
      <c r="B136" s="3" t="s">
        <v>54</v>
      </c>
      <c r="C136" s="3">
        <v>7</v>
      </c>
      <c r="D136" s="3">
        <v>2</v>
      </c>
      <c r="E136" s="3">
        <v>20</v>
      </c>
      <c r="F136" s="3">
        <v>25</v>
      </c>
      <c r="G136">
        <v>0.0908</v>
      </c>
      <c r="H136" s="3" t="s">
        <v>10</v>
      </c>
      <c r="I136" s="4">
        <f t="shared" si="7"/>
        <v>102.58333333333334</v>
      </c>
      <c r="J136" s="3"/>
      <c r="K136" s="3"/>
      <c r="L136" s="3"/>
      <c r="M136" s="3"/>
    </row>
    <row r="137" spans="1:13" ht="12.75">
      <c r="A137" s="3">
        <v>46</v>
      </c>
      <c r="B137" s="3" t="s">
        <v>52</v>
      </c>
      <c r="C137" s="3">
        <v>7</v>
      </c>
      <c r="D137" s="3">
        <v>3</v>
      </c>
      <c r="E137" s="3">
        <v>8</v>
      </c>
      <c r="F137" s="9" t="s">
        <v>38</v>
      </c>
      <c r="G137">
        <v>0.1165</v>
      </c>
      <c r="H137" s="3" t="s">
        <v>10</v>
      </c>
      <c r="I137" s="4">
        <f t="shared" si="7"/>
        <v>134.70833333333334</v>
      </c>
      <c r="J137" s="3"/>
      <c r="K137" s="3"/>
      <c r="L137" s="3"/>
      <c r="M137" s="3"/>
    </row>
    <row r="138" spans="1:13" ht="12.75">
      <c r="A138" s="3">
        <v>46</v>
      </c>
      <c r="B138" s="3" t="s">
        <v>53</v>
      </c>
      <c r="C138" s="3">
        <v>7</v>
      </c>
      <c r="D138" s="3">
        <v>3</v>
      </c>
      <c r="E138" s="3">
        <v>8</v>
      </c>
      <c r="F138" s="9" t="s">
        <v>38</v>
      </c>
      <c r="G138">
        <v>0.1087</v>
      </c>
      <c r="H138" s="3" t="s">
        <v>10</v>
      </c>
      <c r="I138" s="4">
        <f t="shared" si="7"/>
        <v>124.95833333333334</v>
      </c>
      <c r="J138" s="3"/>
      <c r="K138" s="3"/>
      <c r="L138" s="3"/>
      <c r="M138" s="3"/>
    </row>
    <row r="139" spans="1:13" ht="12.75">
      <c r="A139" s="3">
        <v>46</v>
      </c>
      <c r="B139" s="3" t="s">
        <v>54</v>
      </c>
      <c r="C139" s="3">
        <v>7</v>
      </c>
      <c r="D139" s="3">
        <v>3</v>
      </c>
      <c r="E139" s="3">
        <v>8</v>
      </c>
      <c r="F139" s="9" t="s">
        <v>38</v>
      </c>
      <c r="G139">
        <v>0.108</v>
      </c>
      <c r="H139" s="3" t="s">
        <v>10</v>
      </c>
      <c r="I139" s="4">
        <f t="shared" si="7"/>
        <v>124.08333333333333</v>
      </c>
      <c r="J139" s="3"/>
      <c r="K139" s="3"/>
      <c r="L139" s="3"/>
      <c r="M139" s="3"/>
    </row>
    <row r="140" spans="1:13" ht="12.75">
      <c r="A140" s="3">
        <v>47</v>
      </c>
      <c r="B140" s="3" t="s">
        <v>52</v>
      </c>
      <c r="C140" s="3">
        <v>7</v>
      </c>
      <c r="D140" s="3">
        <v>3</v>
      </c>
      <c r="E140" s="3">
        <v>20</v>
      </c>
      <c r="F140" s="3">
        <v>25</v>
      </c>
      <c r="G140">
        <v>0.0854</v>
      </c>
      <c r="H140" s="3" t="s">
        <v>10</v>
      </c>
      <c r="I140" s="4">
        <f t="shared" si="7"/>
        <v>95.83333333333334</v>
      </c>
      <c r="J140" s="3"/>
      <c r="K140" s="3"/>
      <c r="L140" s="3"/>
      <c r="M140" s="3"/>
    </row>
    <row r="141" spans="1:13" ht="12.75">
      <c r="A141" s="3">
        <v>47</v>
      </c>
      <c r="B141" s="3" t="s">
        <v>53</v>
      </c>
      <c r="C141" s="3">
        <v>7</v>
      </c>
      <c r="D141" s="3">
        <v>3</v>
      </c>
      <c r="E141" s="3">
        <v>20</v>
      </c>
      <c r="F141" s="3">
        <v>25</v>
      </c>
      <c r="G141">
        <v>0.0909</v>
      </c>
      <c r="H141" s="3" t="s">
        <v>10</v>
      </c>
      <c r="I141" s="4">
        <f t="shared" si="7"/>
        <v>102.70833333333333</v>
      </c>
      <c r="J141" s="3"/>
      <c r="K141" s="3"/>
      <c r="L141" s="3"/>
      <c r="M141" s="3"/>
    </row>
    <row r="142" spans="1:13" ht="12.75">
      <c r="A142" s="3">
        <v>47</v>
      </c>
      <c r="B142" s="3" t="s">
        <v>54</v>
      </c>
      <c r="C142" s="3">
        <v>7</v>
      </c>
      <c r="D142" s="3">
        <v>3</v>
      </c>
      <c r="E142" s="3">
        <v>20</v>
      </c>
      <c r="F142" s="3">
        <v>25</v>
      </c>
      <c r="G142">
        <v>0.0901</v>
      </c>
      <c r="H142" s="3" t="s">
        <v>10</v>
      </c>
      <c r="I142" s="4">
        <f t="shared" si="7"/>
        <v>101.70833333333333</v>
      </c>
      <c r="J142" s="3"/>
      <c r="K142" s="3"/>
      <c r="L142" s="3"/>
      <c r="M142" s="3"/>
    </row>
    <row r="143" spans="1:13" ht="12.75">
      <c r="A143" s="3">
        <v>48</v>
      </c>
      <c r="B143" s="3" t="s">
        <v>52</v>
      </c>
      <c r="C143" s="3">
        <v>7</v>
      </c>
      <c r="D143" s="3">
        <v>4</v>
      </c>
      <c r="E143" s="3">
        <v>8</v>
      </c>
      <c r="F143" s="9" t="s">
        <v>38</v>
      </c>
      <c r="G143">
        <v>0.1303</v>
      </c>
      <c r="H143" s="3" t="s">
        <v>10</v>
      </c>
      <c r="I143" s="4">
        <f t="shared" si="7"/>
        <v>151.95833333333334</v>
      </c>
      <c r="J143" s="3"/>
      <c r="K143" s="3"/>
      <c r="L143" s="3"/>
      <c r="M143" s="3"/>
    </row>
    <row r="144" spans="1:13" ht="12.75">
      <c r="A144" s="3">
        <v>48</v>
      </c>
      <c r="B144" s="3" t="s">
        <v>53</v>
      </c>
      <c r="C144" s="3">
        <v>7</v>
      </c>
      <c r="D144" s="3">
        <v>4</v>
      </c>
      <c r="E144" s="3">
        <v>8</v>
      </c>
      <c r="F144" s="9" t="s">
        <v>38</v>
      </c>
      <c r="G144">
        <v>0.1294</v>
      </c>
      <c r="H144" s="3" t="s">
        <v>10</v>
      </c>
      <c r="I144" s="4">
        <f t="shared" si="7"/>
        <v>150.83333333333331</v>
      </c>
      <c r="J144" s="3"/>
      <c r="K144" s="3"/>
      <c r="L144" s="3"/>
      <c r="M144" s="3"/>
    </row>
    <row r="145" spans="1:13" ht="12.75">
      <c r="A145" s="3">
        <v>48</v>
      </c>
      <c r="B145" s="3" t="s">
        <v>54</v>
      </c>
      <c r="C145" s="3">
        <v>7</v>
      </c>
      <c r="D145" s="3">
        <v>4</v>
      </c>
      <c r="E145" s="3">
        <v>8</v>
      </c>
      <c r="F145" s="9" t="s">
        <v>38</v>
      </c>
      <c r="G145">
        <v>0.1259</v>
      </c>
      <c r="H145" s="3" t="s">
        <v>10</v>
      </c>
      <c r="I145" s="4">
        <f t="shared" si="7"/>
        <v>146.45833333333334</v>
      </c>
      <c r="J145" s="3"/>
      <c r="K145" s="3"/>
      <c r="L145" s="3"/>
      <c r="M145" s="3"/>
    </row>
    <row r="146" spans="1:13" ht="12.75">
      <c r="A146" s="3">
        <v>49</v>
      </c>
      <c r="B146" s="3" t="s">
        <v>52</v>
      </c>
      <c r="C146" s="3">
        <v>7</v>
      </c>
      <c r="D146" s="3">
        <v>4</v>
      </c>
      <c r="E146" s="3">
        <v>20</v>
      </c>
      <c r="F146" s="3">
        <v>25</v>
      </c>
      <c r="G146" s="3">
        <v>0.0844</v>
      </c>
      <c r="H146" s="3" t="s">
        <v>13</v>
      </c>
      <c r="I146" s="4">
        <f>(G146-$T$40)/$U$55</f>
        <v>84.07407407407409</v>
      </c>
      <c r="J146" s="3"/>
      <c r="K146" s="3"/>
      <c r="L146" s="3"/>
      <c r="M146" s="3"/>
    </row>
    <row r="147" spans="1:13" ht="12.75">
      <c r="A147" s="3">
        <v>49</v>
      </c>
      <c r="B147" s="3" t="s">
        <v>53</v>
      </c>
      <c r="C147" s="3">
        <v>7</v>
      </c>
      <c r="D147" s="3">
        <v>4</v>
      </c>
      <c r="E147" s="3">
        <v>20</v>
      </c>
      <c r="F147" s="3">
        <v>25</v>
      </c>
      <c r="G147" s="3">
        <v>0.0813</v>
      </c>
      <c r="H147" s="3" t="s">
        <v>13</v>
      </c>
      <c r="I147" s="4">
        <f>(G147-$T$40)/$U$55</f>
        <v>80.62962962962963</v>
      </c>
      <c r="J147" s="3"/>
      <c r="K147" s="3"/>
      <c r="L147" s="3"/>
      <c r="M147" s="3"/>
    </row>
    <row r="148" spans="1:13" ht="12.75">
      <c r="A148" s="3">
        <v>49</v>
      </c>
      <c r="B148" s="3" t="s">
        <v>5</v>
      </c>
      <c r="C148" s="3">
        <v>7</v>
      </c>
      <c r="D148" s="3">
        <v>4</v>
      </c>
      <c r="E148" s="3">
        <v>20</v>
      </c>
      <c r="F148" s="3">
        <v>25</v>
      </c>
      <c r="G148" s="3">
        <v>0.0952</v>
      </c>
      <c r="H148" s="3" t="s">
        <v>13</v>
      </c>
      <c r="I148" s="4">
        <f>(G148-$T$40)/$U$55</f>
        <v>96.07407407407409</v>
      </c>
      <c r="J148" s="3"/>
      <c r="K148" s="3"/>
      <c r="L148" s="3"/>
      <c r="M148" s="3"/>
    </row>
    <row r="149" spans="1:13" ht="12.75">
      <c r="A149" s="5" t="s">
        <v>36</v>
      </c>
      <c r="B149" s="3"/>
      <c r="C149" s="5" t="s">
        <v>28</v>
      </c>
      <c r="D149" s="5" t="s">
        <v>30</v>
      </c>
      <c r="E149" s="5" t="s">
        <v>31</v>
      </c>
      <c r="F149" s="5" t="s">
        <v>34</v>
      </c>
      <c r="G149" s="3"/>
      <c r="H149" s="5"/>
      <c r="I149" s="2"/>
      <c r="J149" s="3"/>
      <c r="K149" s="3"/>
      <c r="L149" s="3"/>
      <c r="M149" s="3"/>
    </row>
    <row r="150" spans="1:13" ht="12.75">
      <c r="A150" s="3">
        <v>50</v>
      </c>
      <c r="B150" s="3" t="s">
        <v>52</v>
      </c>
      <c r="C150" s="3">
        <v>7</v>
      </c>
      <c r="D150" s="3">
        <v>5</v>
      </c>
      <c r="E150" s="3">
        <v>8</v>
      </c>
      <c r="F150" s="9" t="s">
        <v>37</v>
      </c>
      <c r="G150" s="3">
        <v>0.1325</v>
      </c>
      <c r="H150" s="3" t="s">
        <v>13</v>
      </c>
      <c r="I150" s="4">
        <f aca="true" t="shared" si="8" ref="I150:I155">(G150-$T$40)/$U$55</f>
        <v>137.51851851851853</v>
      </c>
      <c r="J150" s="3"/>
      <c r="K150" s="3"/>
      <c r="L150" s="3"/>
      <c r="M150" s="3"/>
    </row>
    <row r="151" spans="1:13" ht="12.75">
      <c r="A151" s="3">
        <v>50</v>
      </c>
      <c r="B151" s="3" t="s">
        <v>53</v>
      </c>
      <c r="C151" s="3">
        <v>7</v>
      </c>
      <c r="D151" s="3">
        <v>5</v>
      </c>
      <c r="E151" s="3">
        <v>8</v>
      </c>
      <c r="F151" s="9" t="s">
        <v>37</v>
      </c>
      <c r="G151" s="3">
        <v>0.1269</v>
      </c>
      <c r="H151" s="3" t="s">
        <v>13</v>
      </c>
      <c r="I151" s="4">
        <f t="shared" si="8"/>
        <v>131.2962962962963</v>
      </c>
      <c r="J151" s="3"/>
      <c r="K151" s="3"/>
      <c r="L151" s="3"/>
      <c r="M151" s="3"/>
    </row>
    <row r="152" spans="1:13" ht="12.75">
      <c r="A152" s="3">
        <v>50</v>
      </c>
      <c r="B152" s="3" t="s">
        <v>54</v>
      </c>
      <c r="C152" s="3">
        <v>7</v>
      </c>
      <c r="D152" s="3">
        <v>5</v>
      </c>
      <c r="E152" s="3">
        <v>8</v>
      </c>
      <c r="F152" s="9" t="s">
        <v>37</v>
      </c>
      <c r="G152" s="3">
        <v>0.1289</v>
      </c>
      <c r="H152" s="3" t="s">
        <v>13</v>
      </c>
      <c r="I152" s="4">
        <f t="shared" si="8"/>
        <v>133.5185185185185</v>
      </c>
      <c r="J152" s="3"/>
      <c r="K152" s="3"/>
      <c r="L152" s="3"/>
      <c r="M152" s="3"/>
    </row>
    <row r="153" spans="1:13" ht="12.75">
      <c r="A153" s="3">
        <v>51</v>
      </c>
      <c r="B153" s="3" t="s">
        <v>52</v>
      </c>
      <c r="C153" s="3">
        <v>7</v>
      </c>
      <c r="D153" s="3">
        <v>5</v>
      </c>
      <c r="E153" s="3">
        <v>20</v>
      </c>
      <c r="F153" s="3">
        <v>25</v>
      </c>
      <c r="G153" s="3">
        <v>0.082</v>
      </c>
      <c r="H153" s="3" t="s">
        <v>13</v>
      </c>
      <c r="I153" s="4">
        <f t="shared" si="8"/>
        <v>81.40740740740742</v>
      </c>
      <c r="J153" s="3"/>
      <c r="K153" s="3"/>
      <c r="L153" s="3"/>
      <c r="M153" s="3"/>
    </row>
    <row r="154" spans="1:13" ht="12.75">
      <c r="A154" s="3">
        <v>51</v>
      </c>
      <c r="B154" s="3" t="s">
        <v>53</v>
      </c>
      <c r="C154" s="3">
        <v>7</v>
      </c>
      <c r="D154" s="3">
        <v>5</v>
      </c>
      <c r="E154" s="3">
        <v>20</v>
      </c>
      <c r="F154" s="3">
        <v>25</v>
      </c>
      <c r="G154" s="3">
        <v>0.1179</v>
      </c>
      <c r="H154" s="3" t="s">
        <v>13</v>
      </c>
      <c r="I154" s="4">
        <f t="shared" si="8"/>
        <v>121.2962962962963</v>
      </c>
      <c r="J154" s="3"/>
      <c r="K154" s="3"/>
      <c r="L154" s="3"/>
      <c r="M154" s="3"/>
    </row>
    <row r="155" spans="1:13" ht="12.75">
      <c r="A155" s="3">
        <v>51</v>
      </c>
      <c r="B155" s="3" t="s">
        <v>54</v>
      </c>
      <c r="C155" s="3">
        <v>7</v>
      </c>
      <c r="D155" s="3">
        <v>5</v>
      </c>
      <c r="E155" s="3">
        <v>20</v>
      </c>
      <c r="F155" s="3">
        <v>25</v>
      </c>
      <c r="G155" s="3">
        <v>0.0843</v>
      </c>
      <c r="H155" s="3" t="s">
        <v>13</v>
      </c>
      <c r="I155" s="4">
        <f t="shared" si="8"/>
        <v>83.96296296296298</v>
      </c>
      <c r="J155" s="3"/>
      <c r="K155" s="3"/>
      <c r="L155" s="3"/>
      <c r="M155" s="3"/>
    </row>
    <row r="156" spans="1:13" ht="12.75">
      <c r="A156" s="3">
        <v>52</v>
      </c>
      <c r="B156" s="3" t="s">
        <v>52</v>
      </c>
      <c r="C156" s="3">
        <v>7</v>
      </c>
      <c r="D156" s="3">
        <v>6</v>
      </c>
      <c r="E156" s="3">
        <v>8</v>
      </c>
      <c r="F156" s="9" t="s">
        <v>37</v>
      </c>
      <c r="G156">
        <v>0.1343</v>
      </c>
      <c r="H156" s="3" t="s">
        <v>11</v>
      </c>
      <c r="I156" s="4">
        <f aca="true" t="shared" si="9" ref="I156:I170">(G156-$T$40)/$U$20</f>
        <v>156.95833333333331</v>
      </c>
      <c r="J156" s="3"/>
      <c r="K156" s="3"/>
      <c r="L156" s="3"/>
      <c r="M156" s="3"/>
    </row>
    <row r="157" spans="1:13" ht="12.75">
      <c r="A157" s="3">
        <v>52</v>
      </c>
      <c r="B157" s="3" t="s">
        <v>53</v>
      </c>
      <c r="C157" s="3">
        <v>7</v>
      </c>
      <c r="D157" s="3">
        <v>6</v>
      </c>
      <c r="E157" s="3">
        <v>8</v>
      </c>
      <c r="F157" s="9" t="s">
        <v>37</v>
      </c>
      <c r="G157">
        <v>0.1313</v>
      </c>
      <c r="H157" s="3" t="s">
        <v>11</v>
      </c>
      <c r="I157" s="4">
        <f t="shared" si="9"/>
        <v>153.20833333333334</v>
      </c>
      <c r="J157" s="3"/>
      <c r="K157" s="3"/>
      <c r="L157" s="3"/>
      <c r="M157" s="3"/>
    </row>
    <row r="158" spans="1:13" ht="12.75">
      <c r="A158" s="3">
        <v>52</v>
      </c>
      <c r="B158" s="3" t="s">
        <v>54</v>
      </c>
      <c r="C158" s="3">
        <v>7</v>
      </c>
      <c r="D158" s="3">
        <v>6</v>
      </c>
      <c r="E158" s="3">
        <v>8</v>
      </c>
      <c r="F158" s="9" t="s">
        <v>37</v>
      </c>
      <c r="G158">
        <v>0.134</v>
      </c>
      <c r="H158" s="3" t="s">
        <v>11</v>
      </c>
      <c r="I158" s="4">
        <f t="shared" si="9"/>
        <v>156.58333333333331</v>
      </c>
      <c r="J158" s="3"/>
      <c r="K158" s="3"/>
      <c r="L158" s="3"/>
      <c r="M158" s="3"/>
    </row>
    <row r="159" spans="1:13" ht="12.75">
      <c r="A159" s="3">
        <v>53</v>
      </c>
      <c r="B159" s="3" t="s">
        <v>52</v>
      </c>
      <c r="C159" s="3">
        <v>7</v>
      </c>
      <c r="D159" s="3">
        <v>6</v>
      </c>
      <c r="E159" s="3">
        <v>20</v>
      </c>
      <c r="F159" s="3">
        <v>25</v>
      </c>
      <c r="G159">
        <v>0.1049</v>
      </c>
      <c r="H159" s="3" t="s">
        <v>11</v>
      </c>
      <c r="I159" s="4">
        <f t="shared" si="9"/>
        <v>120.20833333333333</v>
      </c>
      <c r="J159" s="3"/>
      <c r="K159" s="3"/>
      <c r="L159" s="3"/>
      <c r="M159" s="3"/>
    </row>
    <row r="160" spans="1:13" ht="12.75">
      <c r="A160" s="3">
        <v>53</v>
      </c>
      <c r="B160" s="3" t="s">
        <v>53</v>
      </c>
      <c r="C160" s="3">
        <v>7</v>
      </c>
      <c r="D160" s="3">
        <v>6</v>
      </c>
      <c r="E160" s="3">
        <v>20</v>
      </c>
      <c r="F160" s="3">
        <v>25</v>
      </c>
      <c r="G160">
        <v>0.0889</v>
      </c>
      <c r="H160" s="3" t="s">
        <v>11</v>
      </c>
      <c r="I160" s="4">
        <f t="shared" si="9"/>
        <v>100.20833333333334</v>
      </c>
      <c r="J160" s="3"/>
      <c r="K160" s="3"/>
      <c r="L160" s="3"/>
      <c r="M160" s="3"/>
    </row>
    <row r="161" spans="1:13" ht="12.75">
      <c r="A161" s="3">
        <v>53</v>
      </c>
      <c r="B161" s="3" t="s">
        <v>54</v>
      </c>
      <c r="C161" s="3">
        <v>7</v>
      </c>
      <c r="D161" s="3">
        <v>6</v>
      </c>
      <c r="E161" s="3">
        <v>20</v>
      </c>
      <c r="F161" s="3">
        <v>25</v>
      </c>
      <c r="G161">
        <v>0.0874</v>
      </c>
      <c r="H161" s="3" t="s">
        <v>11</v>
      </c>
      <c r="I161" s="4">
        <f t="shared" si="9"/>
        <v>98.33333333333334</v>
      </c>
      <c r="J161" s="3"/>
      <c r="K161" s="3"/>
      <c r="L161" s="3"/>
      <c r="M161" s="3"/>
    </row>
    <row r="162" spans="1:13" ht="12.75">
      <c r="A162" s="3">
        <v>54</v>
      </c>
      <c r="B162" s="3" t="s">
        <v>52</v>
      </c>
      <c r="C162" s="3">
        <v>7</v>
      </c>
      <c r="D162" s="3">
        <v>7</v>
      </c>
      <c r="E162" s="3">
        <v>8</v>
      </c>
      <c r="F162" s="9" t="s">
        <v>37</v>
      </c>
      <c r="G162">
        <v>0.1157</v>
      </c>
      <c r="H162" s="3" t="s">
        <v>11</v>
      </c>
      <c r="I162" s="4">
        <f t="shared" si="9"/>
        <v>133.70833333333334</v>
      </c>
      <c r="J162" s="3"/>
      <c r="K162" s="3"/>
      <c r="L162" s="3"/>
      <c r="M162" s="3"/>
    </row>
    <row r="163" spans="1:13" ht="12.75">
      <c r="A163" s="3">
        <v>54</v>
      </c>
      <c r="B163" s="3" t="s">
        <v>53</v>
      </c>
      <c r="C163" s="3">
        <v>7</v>
      </c>
      <c r="D163" s="3">
        <v>7</v>
      </c>
      <c r="E163" s="3">
        <v>8</v>
      </c>
      <c r="F163" s="9" t="s">
        <v>37</v>
      </c>
      <c r="G163">
        <v>0.1135</v>
      </c>
      <c r="H163" s="3" t="s">
        <v>11</v>
      </c>
      <c r="I163" s="4">
        <f t="shared" si="9"/>
        <v>130.95833333333334</v>
      </c>
      <c r="J163" s="3"/>
      <c r="K163" s="3"/>
      <c r="L163" s="3"/>
      <c r="M163" s="3"/>
    </row>
    <row r="164" spans="1:13" ht="12.75">
      <c r="A164" s="3">
        <v>54</v>
      </c>
      <c r="B164" s="3" t="s">
        <v>54</v>
      </c>
      <c r="C164" s="3">
        <v>7</v>
      </c>
      <c r="D164" s="3">
        <v>7</v>
      </c>
      <c r="E164" s="3">
        <v>8</v>
      </c>
      <c r="F164" s="9" t="s">
        <v>37</v>
      </c>
      <c r="G164">
        <v>0.1099</v>
      </c>
      <c r="H164" s="3" t="s">
        <v>11</v>
      </c>
      <c r="I164" s="4">
        <f t="shared" si="9"/>
        <v>126.45833333333333</v>
      </c>
      <c r="J164" s="3"/>
      <c r="K164" s="3"/>
      <c r="L164" s="3"/>
      <c r="M164" s="3"/>
    </row>
    <row r="165" spans="1:13" ht="12.75">
      <c r="A165" s="3">
        <v>55</v>
      </c>
      <c r="B165" s="3" t="s">
        <v>52</v>
      </c>
      <c r="C165" s="3">
        <v>7</v>
      </c>
      <c r="D165" s="3">
        <v>7</v>
      </c>
      <c r="E165" s="3">
        <v>20</v>
      </c>
      <c r="F165" s="3">
        <v>25</v>
      </c>
      <c r="G165">
        <v>0.0883</v>
      </c>
      <c r="H165" s="3" t="s">
        <v>11</v>
      </c>
      <c r="I165" s="4">
        <f t="shared" si="9"/>
        <v>99.45833333333334</v>
      </c>
      <c r="J165" s="3"/>
      <c r="K165" s="3"/>
      <c r="L165" s="3"/>
      <c r="M165" s="3"/>
    </row>
    <row r="166" spans="1:13" ht="12.75">
      <c r="A166" s="3">
        <v>55</v>
      </c>
      <c r="B166" s="3" t="s">
        <v>53</v>
      </c>
      <c r="C166" s="3">
        <v>7</v>
      </c>
      <c r="D166" s="3">
        <v>7</v>
      </c>
      <c r="E166" s="3">
        <v>20</v>
      </c>
      <c r="F166" s="3">
        <v>25</v>
      </c>
      <c r="G166">
        <v>0.0898</v>
      </c>
      <c r="H166" s="3" t="s">
        <v>11</v>
      </c>
      <c r="I166" s="4">
        <f t="shared" si="9"/>
        <v>101.33333333333334</v>
      </c>
      <c r="J166" s="3"/>
      <c r="K166" s="3"/>
      <c r="L166" s="3"/>
      <c r="M166" s="3"/>
    </row>
    <row r="167" spans="1:13" ht="12.75">
      <c r="A167" s="3">
        <v>55</v>
      </c>
      <c r="B167" s="3" t="s">
        <v>54</v>
      </c>
      <c r="C167" s="3">
        <v>7</v>
      </c>
      <c r="D167" s="3">
        <v>7</v>
      </c>
      <c r="E167" s="3">
        <v>20</v>
      </c>
      <c r="F167" s="3">
        <v>25</v>
      </c>
      <c r="G167">
        <v>0.0893</v>
      </c>
      <c r="H167" s="3" t="s">
        <v>11</v>
      </c>
      <c r="I167" s="4">
        <f t="shared" si="9"/>
        <v>100.70833333333334</v>
      </c>
      <c r="J167" s="3"/>
      <c r="K167" s="3"/>
      <c r="L167" s="3"/>
      <c r="M167" s="3"/>
    </row>
    <row r="168" spans="1:13" ht="12.75">
      <c r="A168" s="3">
        <v>56</v>
      </c>
      <c r="B168" s="3" t="s">
        <v>52</v>
      </c>
      <c r="C168" s="3">
        <v>7</v>
      </c>
      <c r="D168" s="3">
        <v>8</v>
      </c>
      <c r="E168" s="3">
        <v>8</v>
      </c>
      <c r="F168" s="9" t="s">
        <v>37</v>
      </c>
      <c r="G168">
        <v>0.1274</v>
      </c>
      <c r="H168" s="3" t="s">
        <v>11</v>
      </c>
      <c r="I168" s="4">
        <f t="shared" si="9"/>
        <v>148.33333333333334</v>
      </c>
      <c r="J168" s="3"/>
      <c r="K168" s="3"/>
      <c r="L168" s="3"/>
      <c r="M168" s="3"/>
    </row>
    <row r="169" spans="1:13" ht="12.75">
      <c r="A169" s="3">
        <v>56</v>
      </c>
      <c r="B169" s="3" t="s">
        <v>53</v>
      </c>
      <c r="C169" s="3">
        <v>7</v>
      </c>
      <c r="D169" s="3">
        <v>8</v>
      </c>
      <c r="E169" s="3">
        <v>8</v>
      </c>
      <c r="F169" s="9" t="s">
        <v>37</v>
      </c>
      <c r="G169">
        <v>0.1313</v>
      </c>
      <c r="H169" s="3" t="s">
        <v>11</v>
      </c>
      <c r="I169" s="4">
        <f t="shared" si="9"/>
        <v>153.20833333333334</v>
      </c>
      <c r="J169" s="3"/>
      <c r="K169" s="3"/>
      <c r="L169" s="3"/>
      <c r="M169" s="3"/>
    </row>
    <row r="170" spans="1:13" ht="12.75">
      <c r="A170" s="3">
        <v>56</v>
      </c>
      <c r="B170" s="3" t="s">
        <v>54</v>
      </c>
      <c r="C170" s="3">
        <v>7</v>
      </c>
      <c r="D170" s="3">
        <v>8</v>
      </c>
      <c r="E170" s="3">
        <v>8</v>
      </c>
      <c r="F170" s="9" t="s">
        <v>37</v>
      </c>
      <c r="G170">
        <v>0.134</v>
      </c>
      <c r="H170" s="3" t="s">
        <v>11</v>
      </c>
      <c r="I170" s="4">
        <f t="shared" si="9"/>
        <v>156.58333333333331</v>
      </c>
      <c r="J170" s="3"/>
      <c r="K170" s="3"/>
      <c r="L170" s="3"/>
      <c r="M170" s="3"/>
    </row>
    <row r="171" spans="1:13" ht="12.75">
      <c r="A171" s="3">
        <v>57</v>
      </c>
      <c r="B171" s="3" t="s">
        <v>52</v>
      </c>
      <c r="C171" s="3">
        <v>7</v>
      </c>
      <c r="D171" s="3">
        <v>8</v>
      </c>
      <c r="E171" s="3">
        <v>20</v>
      </c>
      <c r="F171" s="3">
        <v>25</v>
      </c>
      <c r="G171" s="3">
        <v>0.0884</v>
      </c>
      <c r="H171" s="3" t="s">
        <v>12</v>
      </c>
      <c r="I171" s="4">
        <f aca="true" t="shared" si="10" ref="I171:I176">(G171-$T$40)/$U$55</f>
        <v>88.51851851851853</v>
      </c>
      <c r="J171" s="3"/>
      <c r="K171" s="3"/>
      <c r="L171" s="3"/>
      <c r="M171" s="3"/>
    </row>
    <row r="172" spans="1:13" ht="12.75">
      <c r="A172" s="3">
        <v>57</v>
      </c>
      <c r="B172" s="3" t="s">
        <v>53</v>
      </c>
      <c r="C172" s="3">
        <v>7</v>
      </c>
      <c r="D172" s="3">
        <v>8</v>
      </c>
      <c r="E172" s="3">
        <v>20</v>
      </c>
      <c r="F172" s="3">
        <v>25</v>
      </c>
      <c r="G172" s="3">
        <v>0.0907</v>
      </c>
      <c r="H172" s="3" t="s">
        <v>12</v>
      </c>
      <c r="I172" s="4">
        <f t="shared" si="10"/>
        <v>91.07407407407409</v>
      </c>
      <c r="J172" s="3"/>
      <c r="K172" s="3"/>
      <c r="L172" s="3"/>
      <c r="M172" s="3"/>
    </row>
    <row r="173" spans="1:13" ht="12.75">
      <c r="A173" s="3">
        <v>57</v>
      </c>
      <c r="B173" s="3" t="s">
        <v>5</v>
      </c>
      <c r="C173" s="3">
        <v>7</v>
      </c>
      <c r="D173" s="3">
        <v>8</v>
      </c>
      <c r="E173" s="3">
        <v>20</v>
      </c>
      <c r="F173" s="3">
        <v>25</v>
      </c>
      <c r="G173" s="3">
        <v>0.0906</v>
      </c>
      <c r="H173" s="3" t="s">
        <v>12</v>
      </c>
      <c r="I173" s="4">
        <f t="shared" si="10"/>
        <v>90.96296296296298</v>
      </c>
      <c r="J173" s="3"/>
      <c r="K173" s="3"/>
      <c r="L173" s="3"/>
      <c r="M173" s="3"/>
    </row>
    <row r="174" spans="1:13" ht="12.75">
      <c r="A174" s="3">
        <v>58</v>
      </c>
      <c r="B174" s="3" t="s">
        <v>52</v>
      </c>
      <c r="C174" s="3">
        <v>7</v>
      </c>
      <c r="D174" s="3">
        <v>9</v>
      </c>
      <c r="E174" s="3">
        <v>8</v>
      </c>
      <c r="F174" s="9" t="s">
        <v>37</v>
      </c>
      <c r="G174" s="3">
        <v>0.125</v>
      </c>
      <c r="H174" s="3" t="s">
        <v>12</v>
      </c>
      <c r="I174" s="4">
        <f t="shared" si="10"/>
        <v>129.1851851851852</v>
      </c>
      <c r="J174" s="3"/>
      <c r="K174" s="3"/>
      <c r="L174" s="3"/>
      <c r="M174" s="3"/>
    </row>
    <row r="175" spans="1:13" ht="12.75">
      <c r="A175" s="3">
        <v>58</v>
      </c>
      <c r="B175" s="3" t="s">
        <v>53</v>
      </c>
      <c r="C175" s="3">
        <v>7</v>
      </c>
      <c r="D175" s="3">
        <v>9</v>
      </c>
      <c r="E175" s="3">
        <v>8</v>
      </c>
      <c r="F175" s="9" t="s">
        <v>37</v>
      </c>
      <c r="G175" s="3">
        <v>0.1254</v>
      </c>
      <c r="H175" s="3" t="s">
        <v>12</v>
      </c>
      <c r="I175" s="4">
        <f t="shared" si="10"/>
        <v>129.62962962962965</v>
      </c>
      <c r="J175" s="3"/>
      <c r="K175" s="3"/>
      <c r="L175" s="3"/>
      <c r="M175" s="3"/>
    </row>
    <row r="176" spans="1:13" ht="12.75">
      <c r="A176" s="3">
        <v>58</v>
      </c>
      <c r="B176" s="3" t="s">
        <v>54</v>
      </c>
      <c r="C176" s="3">
        <v>7</v>
      </c>
      <c r="D176" s="3">
        <v>9</v>
      </c>
      <c r="E176" s="3">
        <v>8</v>
      </c>
      <c r="F176" s="9" t="s">
        <v>37</v>
      </c>
      <c r="G176" s="3">
        <v>0.1397</v>
      </c>
      <c r="H176" s="3" t="s">
        <v>12</v>
      </c>
      <c r="I176" s="4">
        <f t="shared" si="10"/>
        <v>145.5185185185185</v>
      </c>
      <c r="J176" s="3"/>
      <c r="K176" s="3"/>
      <c r="L176" s="3"/>
      <c r="M176" s="3"/>
    </row>
    <row r="177" spans="1:13" ht="12.75">
      <c r="A177" s="3">
        <v>67</v>
      </c>
      <c r="B177" s="3" t="s">
        <v>52</v>
      </c>
      <c r="C177" s="3">
        <v>7</v>
      </c>
      <c r="D177" s="3">
        <v>9</v>
      </c>
      <c r="E177" s="3">
        <v>20</v>
      </c>
      <c r="F177" s="3">
        <v>25</v>
      </c>
      <c r="G177">
        <v>0.0948</v>
      </c>
      <c r="H177" s="3" t="s">
        <v>9</v>
      </c>
      <c r="I177" s="4">
        <f>(G177-$T$40)/$U$20</f>
        <v>107.58333333333333</v>
      </c>
      <c r="J177" s="3"/>
      <c r="K177" s="3"/>
      <c r="L177" s="3"/>
      <c r="M177" s="3"/>
    </row>
    <row r="178" spans="1:13" ht="12.75">
      <c r="A178" s="3">
        <v>67</v>
      </c>
      <c r="B178" s="3" t="s">
        <v>53</v>
      </c>
      <c r="C178" s="3">
        <v>7</v>
      </c>
      <c r="D178" s="3">
        <v>9</v>
      </c>
      <c r="E178" s="3">
        <v>20</v>
      </c>
      <c r="F178" s="3">
        <v>25</v>
      </c>
      <c r="G178">
        <v>0.0902</v>
      </c>
      <c r="H178" s="3" t="s">
        <v>8</v>
      </c>
      <c r="I178" s="4">
        <f>(G178-$T$40)/$U$20</f>
        <v>101.83333333333334</v>
      </c>
      <c r="J178" s="3"/>
      <c r="K178" s="3"/>
      <c r="L178" s="3"/>
      <c r="M178" s="3"/>
    </row>
    <row r="179" spans="1:13" ht="12.75">
      <c r="A179" s="3">
        <v>67</v>
      </c>
      <c r="B179" s="3" t="s">
        <v>54</v>
      </c>
      <c r="C179" s="3">
        <v>7</v>
      </c>
      <c r="D179" s="3">
        <v>9</v>
      </c>
      <c r="E179" s="3">
        <v>20</v>
      </c>
      <c r="F179" s="3">
        <v>25</v>
      </c>
      <c r="G179">
        <v>0.0903</v>
      </c>
      <c r="H179" s="3" t="s">
        <v>8</v>
      </c>
      <c r="I179" s="4">
        <f>(G179-$T$40)/$U$20</f>
        <v>101.95833333333334</v>
      </c>
      <c r="J179" s="3"/>
      <c r="K179" s="3"/>
      <c r="L179" s="3"/>
      <c r="M179" s="3"/>
    </row>
    <row r="180" spans="1:13" ht="12.75">
      <c r="A180" s="3">
        <v>59</v>
      </c>
      <c r="B180" s="3" t="s">
        <v>52</v>
      </c>
      <c r="C180" s="3">
        <v>7</v>
      </c>
      <c r="D180" s="3">
        <v>10</v>
      </c>
      <c r="E180" s="3">
        <v>8</v>
      </c>
      <c r="F180" s="9" t="s">
        <v>37</v>
      </c>
      <c r="G180" s="3">
        <v>0.1319</v>
      </c>
      <c r="H180" s="3" t="s">
        <v>12</v>
      </c>
      <c r="I180" s="4">
        <f aca="true" t="shared" si="11" ref="I180:I187">(G180-$T$40)/$U$55</f>
        <v>136.85185185185185</v>
      </c>
      <c r="J180" s="3"/>
      <c r="K180" s="3"/>
      <c r="L180" s="3"/>
      <c r="M180" s="3"/>
    </row>
    <row r="181" spans="1:13" ht="12.75">
      <c r="A181" s="3">
        <v>59</v>
      </c>
      <c r="B181" s="3" t="s">
        <v>53</v>
      </c>
      <c r="C181" s="3">
        <v>7</v>
      </c>
      <c r="D181" s="3">
        <v>10</v>
      </c>
      <c r="E181" s="3">
        <v>8</v>
      </c>
      <c r="F181" s="9" t="s">
        <v>37</v>
      </c>
      <c r="G181" s="3">
        <v>0.1334</v>
      </c>
      <c r="H181" s="3" t="s">
        <v>12</v>
      </c>
      <c r="I181" s="4">
        <f t="shared" si="11"/>
        <v>138.5185185185185</v>
      </c>
      <c r="J181" s="3"/>
      <c r="K181" s="3"/>
      <c r="L181" s="3"/>
      <c r="M181" s="3"/>
    </row>
    <row r="182" spans="1:13" ht="12.75">
      <c r="A182" s="3">
        <v>59</v>
      </c>
      <c r="B182" s="3" t="s">
        <v>54</v>
      </c>
      <c r="C182" s="3">
        <v>7</v>
      </c>
      <c r="D182" s="3">
        <v>10</v>
      </c>
      <c r="E182" s="3">
        <v>8</v>
      </c>
      <c r="F182" s="9" t="s">
        <v>37</v>
      </c>
      <c r="G182" s="3">
        <v>0.1334</v>
      </c>
      <c r="H182" s="3" t="s">
        <v>12</v>
      </c>
      <c r="I182" s="4">
        <f t="shared" si="11"/>
        <v>138.5185185185185</v>
      </c>
      <c r="J182" s="3"/>
      <c r="K182" s="3"/>
      <c r="L182" s="3"/>
      <c r="M182" s="3"/>
    </row>
    <row r="183" spans="1:13" ht="12.75">
      <c r="A183" s="3">
        <v>60</v>
      </c>
      <c r="B183" s="3" t="s">
        <v>52</v>
      </c>
      <c r="C183" s="3">
        <v>7</v>
      </c>
      <c r="D183" s="3">
        <v>10</v>
      </c>
      <c r="E183" s="3">
        <v>20</v>
      </c>
      <c r="F183" s="3">
        <v>25</v>
      </c>
      <c r="G183" s="3">
        <v>0.0898</v>
      </c>
      <c r="H183" s="3" t="s">
        <v>12</v>
      </c>
      <c r="I183" s="4">
        <f t="shared" si="11"/>
        <v>90.07407407407409</v>
      </c>
      <c r="J183" s="3"/>
      <c r="K183" s="3"/>
      <c r="L183" s="3"/>
      <c r="M183" s="3"/>
    </row>
    <row r="184" spans="1:13" ht="12.75">
      <c r="A184" s="3">
        <v>60</v>
      </c>
      <c r="B184" s="3" t="s">
        <v>53</v>
      </c>
      <c r="C184" s="3">
        <v>7</v>
      </c>
      <c r="D184" s="3">
        <v>10</v>
      </c>
      <c r="E184" s="3">
        <v>20</v>
      </c>
      <c r="F184" s="3">
        <v>25</v>
      </c>
      <c r="G184" s="3">
        <v>0.0901</v>
      </c>
      <c r="H184" s="3" t="s">
        <v>12</v>
      </c>
      <c r="I184" s="4">
        <f t="shared" si="11"/>
        <v>90.40740740740742</v>
      </c>
      <c r="J184" s="3"/>
      <c r="K184" s="3"/>
      <c r="L184" s="3"/>
      <c r="M184" s="3"/>
    </row>
    <row r="185" spans="1:13" ht="12.75">
      <c r="A185" s="3">
        <v>60</v>
      </c>
      <c r="B185" s="3" t="s">
        <v>54</v>
      </c>
      <c r="C185" s="3">
        <v>7</v>
      </c>
      <c r="D185" s="3">
        <v>10</v>
      </c>
      <c r="E185" s="3">
        <v>20</v>
      </c>
      <c r="F185" s="3">
        <v>25</v>
      </c>
      <c r="G185" s="3">
        <v>0.0884</v>
      </c>
      <c r="H185" s="3" t="s">
        <v>12</v>
      </c>
      <c r="I185" s="4">
        <f t="shared" si="11"/>
        <v>88.51851851851853</v>
      </c>
      <c r="J185" s="3"/>
      <c r="K185" s="3"/>
      <c r="L185" s="3"/>
      <c r="M185" s="3"/>
    </row>
    <row r="186" spans="1:13" ht="12.75">
      <c r="A186" s="3">
        <v>61</v>
      </c>
      <c r="B186" s="3" t="s">
        <v>52</v>
      </c>
      <c r="C186" s="3">
        <v>7</v>
      </c>
      <c r="D186" s="3">
        <v>11</v>
      </c>
      <c r="E186" s="3">
        <v>8</v>
      </c>
      <c r="F186" s="9" t="s">
        <v>37</v>
      </c>
      <c r="G186" s="3">
        <v>0.1279</v>
      </c>
      <c r="H186" s="3" t="s">
        <v>12</v>
      </c>
      <c r="I186" s="4">
        <f t="shared" si="11"/>
        <v>132.40740740740742</v>
      </c>
      <c r="J186" s="3"/>
      <c r="K186" s="3"/>
      <c r="L186" s="3"/>
      <c r="M186" s="3"/>
    </row>
    <row r="187" spans="1:13" ht="12.75">
      <c r="A187" s="3">
        <v>61</v>
      </c>
      <c r="B187" s="3" t="s">
        <v>53</v>
      </c>
      <c r="C187" s="3">
        <v>7</v>
      </c>
      <c r="D187" s="3">
        <v>11</v>
      </c>
      <c r="E187" s="3">
        <v>8</v>
      </c>
      <c r="F187" s="9" t="s">
        <v>37</v>
      </c>
      <c r="G187" s="3">
        <v>0.1274</v>
      </c>
      <c r="H187" s="3" t="s">
        <v>12</v>
      </c>
      <c r="I187" s="4">
        <f t="shared" si="11"/>
        <v>131.85185185185188</v>
      </c>
      <c r="J187" s="3"/>
      <c r="K187" s="3"/>
      <c r="L187" s="3"/>
      <c r="M187" s="3"/>
    </row>
    <row r="188" spans="1:13" ht="12.75">
      <c r="A188" s="3">
        <v>61</v>
      </c>
      <c r="B188" s="3" t="s">
        <v>54</v>
      </c>
      <c r="C188" s="3">
        <v>7</v>
      </c>
      <c r="D188" s="3">
        <v>11</v>
      </c>
      <c r="E188" s="3">
        <v>8</v>
      </c>
      <c r="F188" s="9" t="s">
        <v>37</v>
      </c>
      <c r="G188" s="3">
        <v>0.127</v>
      </c>
      <c r="H188" s="3" t="s">
        <v>9</v>
      </c>
      <c r="I188" s="4">
        <f>(G188-$T$40)/$U$20</f>
        <v>147.83333333333334</v>
      </c>
      <c r="J188" s="3"/>
      <c r="K188" s="3"/>
      <c r="L188" s="3"/>
      <c r="M188" s="3"/>
    </row>
    <row r="189" spans="1:13" ht="12.75">
      <c r="A189" s="3">
        <v>62</v>
      </c>
      <c r="B189" s="3" t="s">
        <v>52</v>
      </c>
      <c r="C189" s="3">
        <v>7</v>
      </c>
      <c r="D189" s="3">
        <v>11</v>
      </c>
      <c r="E189" s="3">
        <v>20</v>
      </c>
      <c r="F189" s="3">
        <v>25</v>
      </c>
      <c r="G189" s="3">
        <v>0.0803</v>
      </c>
      <c r="H189" s="3" t="s">
        <v>12</v>
      </c>
      <c r="I189" s="4">
        <f>(G189-$T$40)/$U$55</f>
        <v>79.51851851851852</v>
      </c>
      <c r="J189" s="3"/>
      <c r="K189" s="3"/>
      <c r="L189" s="3"/>
      <c r="M189" s="3"/>
    </row>
    <row r="190" spans="1:13" ht="12.75">
      <c r="A190" s="3">
        <v>62</v>
      </c>
      <c r="B190" s="3" t="s">
        <v>53</v>
      </c>
      <c r="C190" s="3">
        <v>7</v>
      </c>
      <c r="D190" s="3">
        <v>11</v>
      </c>
      <c r="E190" s="3">
        <v>20</v>
      </c>
      <c r="F190" s="3">
        <v>25</v>
      </c>
      <c r="G190">
        <v>0.1091</v>
      </c>
      <c r="H190" s="3" t="s">
        <v>8</v>
      </c>
      <c r="I190" s="4">
        <f aca="true" t="shared" si="12" ref="I190:I203">(G190-$T$40)/$U$20</f>
        <v>125.45833333333334</v>
      </c>
      <c r="J190" s="3"/>
      <c r="K190" s="3"/>
      <c r="L190" s="3"/>
      <c r="M190" s="3"/>
    </row>
    <row r="191" spans="1:13" ht="12.75">
      <c r="A191" s="3">
        <v>62</v>
      </c>
      <c r="B191" s="3" t="s">
        <v>54</v>
      </c>
      <c r="C191" s="3">
        <v>7</v>
      </c>
      <c r="D191" s="3">
        <v>11</v>
      </c>
      <c r="E191" s="3">
        <v>20</v>
      </c>
      <c r="F191" s="3">
        <v>25</v>
      </c>
      <c r="G191">
        <v>0.0874</v>
      </c>
      <c r="H191" s="3" t="s">
        <v>8</v>
      </c>
      <c r="I191" s="4">
        <f t="shared" si="12"/>
        <v>98.33333333333334</v>
      </c>
      <c r="J191" s="3"/>
      <c r="K191" s="3"/>
      <c r="L191" s="3"/>
      <c r="M191" s="3"/>
    </row>
    <row r="192" spans="1:13" ht="12.75">
      <c r="A192" s="3">
        <v>63</v>
      </c>
      <c r="B192" s="3" t="s">
        <v>52</v>
      </c>
      <c r="C192" s="3">
        <v>7</v>
      </c>
      <c r="D192" s="3">
        <v>12</v>
      </c>
      <c r="E192" s="3">
        <v>8</v>
      </c>
      <c r="F192" s="9" t="s">
        <v>37</v>
      </c>
      <c r="G192">
        <v>0.1275</v>
      </c>
      <c r="H192" s="3" t="s">
        <v>8</v>
      </c>
      <c r="I192" s="4">
        <f t="shared" si="12"/>
        <v>148.45833333333334</v>
      </c>
      <c r="J192" s="3"/>
      <c r="K192" s="3"/>
      <c r="L192" s="3"/>
      <c r="M192" s="3"/>
    </row>
    <row r="193" spans="1:13" ht="12.75">
      <c r="A193" s="3">
        <v>63</v>
      </c>
      <c r="B193" s="3" t="s">
        <v>53</v>
      </c>
      <c r="C193" s="3">
        <v>7</v>
      </c>
      <c r="D193" s="3">
        <v>12</v>
      </c>
      <c r="E193" s="3">
        <v>8</v>
      </c>
      <c r="F193" s="9" t="s">
        <v>37</v>
      </c>
      <c r="G193">
        <v>0.1302</v>
      </c>
      <c r="H193" s="3" t="s">
        <v>8</v>
      </c>
      <c r="I193" s="4">
        <f t="shared" si="12"/>
        <v>151.83333333333334</v>
      </c>
      <c r="J193" s="3"/>
      <c r="K193" s="3"/>
      <c r="L193" s="3"/>
      <c r="M193" s="3"/>
    </row>
    <row r="194" spans="1:13" ht="12.75">
      <c r="A194" s="3">
        <v>63</v>
      </c>
      <c r="B194" s="3" t="s">
        <v>54</v>
      </c>
      <c r="C194" s="3">
        <v>7</v>
      </c>
      <c r="D194" s="3">
        <v>12</v>
      </c>
      <c r="E194" s="3">
        <v>8</v>
      </c>
      <c r="F194" s="9" t="s">
        <v>37</v>
      </c>
      <c r="G194">
        <v>0.1278</v>
      </c>
      <c r="H194" s="3" t="s">
        <v>8</v>
      </c>
      <c r="I194" s="4">
        <f t="shared" si="12"/>
        <v>148.83333333333331</v>
      </c>
      <c r="J194" s="3"/>
      <c r="K194" s="3"/>
      <c r="L194" s="3"/>
      <c r="M194" s="3"/>
    </row>
    <row r="195" spans="1:13" ht="12.75">
      <c r="A195" s="3">
        <v>64</v>
      </c>
      <c r="B195" s="3" t="s">
        <v>52</v>
      </c>
      <c r="C195" s="3">
        <v>7</v>
      </c>
      <c r="D195" s="3">
        <v>12</v>
      </c>
      <c r="E195" s="3">
        <v>20</v>
      </c>
      <c r="F195" s="3">
        <v>25</v>
      </c>
      <c r="G195">
        <v>0.0935</v>
      </c>
      <c r="H195" s="3" t="s">
        <v>8</v>
      </c>
      <c r="I195" s="4">
        <f t="shared" si="12"/>
        <v>105.95833333333333</v>
      </c>
      <c r="J195" s="3"/>
      <c r="K195" s="3"/>
      <c r="L195" s="3"/>
      <c r="M195" s="3"/>
    </row>
    <row r="196" spans="1:13" ht="12.75">
      <c r="A196" s="3">
        <v>64</v>
      </c>
      <c r="B196" s="3" t="s">
        <v>53</v>
      </c>
      <c r="C196" s="3">
        <v>7</v>
      </c>
      <c r="D196" s="3">
        <v>12</v>
      </c>
      <c r="E196" s="3">
        <v>20</v>
      </c>
      <c r="F196" s="3">
        <v>25</v>
      </c>
      <c r="G196">
        <v>0.0893</v>
      </c>
      <c r="H196" s="3" t="s">
        <v>8</v>
      </c>
      <c r="I196" s="4">
        <f t="shared" si="12"/>
        <v>100.70833333333334</v>
      </c>
      <c r="J196" s="3"/>
      <c r="K196" s="3"/>
      <c r="L196" s="3"/>
      <c r="M196" s="3"/>
    </row>
    <row r="197" spans="1:13" ht="12.75">
      <c r="A197" s="3">
        <v>64</v>
      </c>
      <c r="B197" s="3" t="s">
        <v>5</v>
      </c>
      <c r="C197" s="3">
        <v>7</v>
      </c>
      <c r="D197" s="3">
        <v>12</v>
      </c>
      <c r="E197" s="3">
        <v>20</v>
      </c>
      <c r="F197" s="3">
        <v>25</v>
      </c>
      <c r="G197">
        <v>0.095</v>
      </c>
      <c r="H197" s="3" t="s">
        <v>8</v>
      </c>
      <c r="I197" s="4">
        <f t="shared" si="12"/>
        <v>107.83333333333333</v>
      </c>
      <c r="J197" s="3"/>
      <c r="K197" s="3"/>
      <c r="L197" s="3"/>
      <c r="M197" s="3"/>
    </row>
    <row r="198" spans="1:13" ht="12.75">
      <c r="A198" s="3">
        <v>65</v>
      </c>
      <c r="B198" s="3" t="s">
        <v>52</v>
      </c>
      <c r="C198" s="3">
        <v>7</v>
      </c>
      <c r="D198" s="3">
        <v>13</v>
      </c>
      <c r="E198" s="3">
        <v>8</v>
      </c>
      <c r="F198" s="9" t="s">
        <v>37</v>
      </c>
      <c r="G198">
        <v>0.1308</v>
      </c>
      <c r="H198" s="3" t="s">
        <v>8</v>
      </c>
      <c r="I198" s="4">
        <f t="shared" si="12"/>
        <v>152.58333333333334</v>
      </c>
      <c r="J198" s="3"/>
      <c r="K198" s="3"/>
      <c r="L198" s="3"/>
      <c r="M198" s="3"/>
    </row>
    <row r="199" spans="1:13" ht="12.75">
      <c r="A199" s="3">
        <v>65</v>
      </c>
      <c r="B199" s="3" t="s">
        <v>53</v>
      </c>
      <c r="C199" s="3">
        <v>7</v>
      </c>
      <c r="D199" s="3">
        <v>13</v>
      </c>
      <c r="E199" s="3">
        <v>8</v>
      </c>
      <c r="F199" s="9" t="s">
        <v>37</v>
      </c>
      <c r="G199">
        <v>0.137</v>
      </c>
      <c r="H199" s="3" t="s">
        <v>8</v>
      </c>
      <c r="I199" s="4">
        <f t="shared" si="12"/>
        <v>160.33333333333331</v>
      </c>
      <c r="J199" s="3"/>
      <c r="K199" s="3"/>
      <c r="L199" s="3"/>
      <c r="M199" s="3"/>
    </row>
    <row r="200" spans="1:13" ht="12.75">
      <c r="A200" s="3">
        <v>65</v>
      </c>
      <c r="B200" s="3" t="s">
        <v>54</v>
      </c>
      <c r="C200" s="3">
        <v>7</v>
      </c>
      <c r="D200" s="3">
        <v>13</v>
      </c>
      <c r="E200" s="3">
        <v>8</v>
      </c>
      <c r="F200" s="9" t="s">
        <v>37</v>
      </c>
      <c r="G200">
        <v>0.1399</v>
      </c>
      <c r="H200" s="3" t="s">
        <v>8</v>
      </c>
      <c r="I200" s="4">
        <f t="shared" si="12"/>
        <v>163.95833333333331</v>
      </c>
      <c r="J200" s="3"/>
      <c r="K200" s="3"/>
      <c r="L200" s="3"/>
      <c r="M200" s="3"/>
    </row>
    <row r="201" spans="1:13" ht="12.75">
      <c r="A201" s="3">
        <v>66</v>
      </c>
      <c r="B201" s="3" t="s">
        <v>52</v>
      </c>
      <c r="C201" s="3">
        <v>7</v>
      </c>
      <c r="D201" s="3">
        <v>13</v>
      </c>
      <c r="E201" s="3">
        <v>20</v>
      </c>
      <c r="F201" s="3">
        <v>25</v>
      </c>
      <c r="G201">
        <v>0.0938</v>
      </c>
      <c r="H201" s="3" t="s">
        <v>8</v>
      </c>
      <c r="I201" s="4">
        <f t="shared" si="12"/>
        <v>106.33333333333333</v>
      </c>
      <c r="J201" s="3"/>
      <c r="K201" s="3"/>
      <c r="L201" s="3"/>
      <c r="M201" s="3"/>
    </row>
    <row r="202" spans="1:13" ht="12.75">
      <c r="A202" s="3">
        <v>66</v>
      </c>
      <c r="B202" s="3" t="s">
        <v>53</v>
      </c>
      <c r="C202" s="3">
        <v>7</v>
      </c>
      <c r="D202" s="3">
        <v>13</v>
      </c>
      <c r="E202" s="3">
        <v>20</v>
      </c>
      <c r="F202" s="3">
        <v>25</v>
      </c>
      <c r="G202">
        <v>0.0916</v>
      </c>
      <c r="H202" s="3" t="s">
        <v>8</v>
      </c>
      <c r="I202" s="4">
        <f t="shared" si="12"/>
        <v>103.58333333333333</v>
      </c>
      <c r="J202" s="3"/>
      <c r="K202" s="3"/>
      <c r="L202" s="3"/>
      <c r="M202" s="3"/>
    </row>
    <row r="203" spans="1:13" ht="12.75">
      <c r="A203" s="3">
        <v>66</v>
      </c>
      <c r="B203" s="3" t="s">
        <v>54</v>
      </c>
      <c r="C203" s="3">
        <v>7</v>
      </c>
      <c r="D203" s="3">
        <v>13</v>
      </c>
      <c r="E203" s="3">
        <v>20</v>
      </c>
      <c r="F203" s="3">
        <v>25</v>
      </c>
      <c r="G203">
        <v>0.0906</v>
      </c>
      <c r="H203" s="3" t="s">
        <v>8</v>
      </c>
      <c r="I203" s="4">
        <f t="shared" si="12"/>
        <v>102.33333333333333</v>
      </c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</sheetData>
  <sheetProtection/>
  <hyperlinks>
    <hyperlink ref="G1" r:id="rId1" display="DO"/>
  </hyperlinks>
  <printOptions/>
  <pageMargins left="0.75" right="0.75" top="1" bottom="1" header="0.5" footer="0.5"/>
  <pageSetup orientation="portrait" paperSize="10"/>
  <colBreaks count="1" manualBreakCount="1">
    <brk id="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zoomScale="125" zoomScaleNormal="125" workbookViewId="0" topLeftCell="A191">
      <selection activeCell="J150" sqref="J150"/>
    </sheetView>
  </sheetViews>
  <sheetFormatPr defaultColWidth="11.00390625" defaultRowHeight="12.75"/>
  <cols>
    <col min="1" max="2" width="12.00390625" style="0" customWidth="1"/>
    <col min="3" max="3" width="6.875" style="0" customWidth="1"/>
    <col min="4" max="4" width="4.625" style="0" customWidth="1"/>
    <col min="5" max="5" width="5.875" style="0" customWidth="1"/>
    <col min="6" max="6" width="11.00390625" style="0" customWidth="1"/>
    <col min="7" max="10" width="10.625" style="0" customWidth="1"/>
    <col min="11" max="11" width="7.125" style="0" customWidth="1"/>
    <col min="12" max="12" width="10.625" style="0" customWidth="1"/>
    <col min="13" max="13" width="11.375" style="0" customWidth="1"/>
    <col min="14" max="14" width="11.00390625" style="0" customWidth="1"/>
    <col min="15" max="15" width="18.25390625" style="0" customWidth="1"/>
    <col min="16" max="16" width="18.125" style="0" customWidth="1"/>
    <col min="17" max="17" width="20.75390625" style="0" customWidth="1"/>
    <col min="18" max="20" width="11.00390625" style="0" customWidth="1"/>
    <col min="21" max="21" width="12.25390625" style="0" customWidth="1"/>
  </cols>
  <sheetData>
    <row r="1" spans="1:22" ht="13.5" thickTop="1">
      <c r="A1" s="5" t="s">
        <v>51</v>
      </c>
      <c r="B1" s="5" t="s">
        <v>51</v>
      </c>
      <c r="C1" s="5" t="s">
        <v>29</v>
      </c>
      <c r="D1" s="5" t="s">
        <v>32</v>
      </c>
      <c r="E1" s="5" t="s">
        <v>33</v>
      </c>
      <c r="F1" s="5" t="s">
        <v>35</v>
      </c>
      <c r="G1" s="6" t="s">
        <v>19</v>
      </c>
      <c r="H1" s="6" t="s">
        <v>7</v>
      </c>
      <c r="I1" s="6" t="s">
        <v>6</v>
      </c>
      <c r="J1" s="6" t="s">
        <v>26</v>
      </c>
      <c r="K1" s="6" t="s">
        <v>25</v>
      </c>
      <c r="L1" s="6" t="s">
        <v>24</v>
      </c>
      <c r="M1" s="1" t="s">
        <v>39</v>
      </c>
      <c r="O1" s="33" t="s">
        <v>0</v>
      </c>
      <c r="P1" s="21"/>
      <c r="Q1" s="21"/>
      <c r="R1" s="21"/>
      <c r="S1" s="21"/>
      <c r="T1" s="21"/>
      <c r="U1" s="21"/>
      <c r="V1" s="22"/>
    </row>
    <row r="2" spans="1:22" ht="12.75">
      <c r="A2" s="3">
        <v>1</v>
      </c>
      <c r="B2" s="3" t="s">
        <v>20</v>
      </c>
      <c r="C2" s="3">
        <v>2</v>
      </c>
      <c r="D2" s="3">
        <v>3</v>
      </c>
      <c r="E2" s="3">
        <v>5</v>
      </c>
      <c r="F2" s="3">
        <v>175</v>
      </c>
      <c r="G2" s="3">
        <v>0.1773</v>
      </c>
      <c r="H2" s="3" t="s">
        <v>13</v>
      </c>
      <c r="I2" s="4">
        <f>(G2-$T$40)/$U$55</f>
        <v>187.2962962962963</v>
      </c>
      <c r="J2" s="4">
        <f>AVERAGE(I2:I4)</f>
        <v>188.62962962962962</v>
      </c>
      <c r="K2" s="4">
        <f>STDEV(I2:I4)</f>
        <v>1.8856180831658418</v>
      </c>
      <c r="L2" s="4">
        <f>(K2/J2)*100</f>
        <v>0.9996404524931813</v>
      </c>
      <c r="M2" s="3"/>
      <c r="O2" s="14" t="s">
        <v>40</v>
      </c>
      <c r="P2" s="11" t="s">
        <v>41</v>
      </c>
      <c r="Q2" s="11" t="s">
        <v>18</v>
      </c>
      <c r="R2" s="12"/>
      <c r="S2" s="12"/>
      <c r="T2" s="13"/>
      <c r="U2" s="13"/>
      <c r="V2" s="15"/>
    </row>
    <row r="3" spans="1:22" ht="12.75">
      <c r="A3" s="3">
        <v>1</v>
      </c>
      <c r="B3" s="3" t="s">
        <v>22</v>
      </c>
      <c r="C3" s="3">
        <v>2</v>
      </c>
      <c r="D3" s="3">
        <v>3</v>
      </c>
      <c r="E3" s="3">
        <v>5</v>
      </c>
      <c r="F3" s="3">
        <v>175</v>
      </c>
      <c r="G3" s="3">
        <v>0.2294</v>
      </c>
      <c r="H3" s="3" t="s">
        <v>13</v>
      </c>
      <c r="I3" s="4"/>
      <c r="J3" s="4"/>
      <c r="K3" s="4"/>
      <c r="L3" s="4"/>
      <c r="M3" s="3"/>
      <c r="O3" s="16" t="s">
        <v>42</v>
      </c>
      <c r="P3" s="12">
        <v>0.0068</v>
      </c>
      <c r="Q3" s="12">
        <v>0</v>
      </c>
      <c r="R3" s="12"/>
      <c r="S3" s="12"/>
      <c r="T3" s="13"/>
      <c r="U3" s="13"/>
      <c r="V3" s="15"/>
    </row>
    <row r="4" spans="1:22" ht="12.75">
      <c r="A4" s="3">
        <v>1</v>
      </c>
      <c r="B4" s="3" t="s">
        <v>5</v>
      </c>
      <c r="C4" s="3">
        <v>2</v>
      </c>
      <c r="D4" s="3">
        <v>3</v>
      </c>
      <c r="E4" s="3">
        <v>5</v>
      </c>
      <c r="F4" s="3">
        <v>175</v>
      </c>
      <c r="G4" s="3">
        <v>0.1797</v>
      </c>
      <c r="H4" s="3" t="s">
        <v>13</v>
      </c>
      <c r="I4" s="4">
        <f aca="true" t="shared" si="0" ref="I3:I17">(G4-$T$40)/$U$55</f>
        <v>189.96296296296296</v>
      </c>
      <c r="J4" s="4"/>
      <c r="K4" s="4"/>
      <c r="L4" s="4"/>
      <c r="M4" s="3"/>
      <c r="O4" s="16" t="s">
        <v>43</v>
      </c>
      <c r="P4" s="12"/>
      <c r="Q4" s="12">
        <v>0</v>
      </c>
      <c r="R4" s="12"/>
      <c r="S4" s="12"/>
      <c r="T4" s="13"/>
      <c r="U4" s="13"/>
      <c r="V4" s="15"/>
    </row>
    <row r="5" spans="1:22" ht="12.75">
      <c r="A5" s="3">
        <v>2</v>
      </c>
      <c r="B5" s="3" t="s">
        <v>20</v>
      </c>
      <c r="C5" s="3">
        <v>2</v>
      </c>
      <c r="D5" s="3">
        <v>3</v>
      </c>
      <c r="E5" s="3">
        <v>7</v>
      </c>
      <c r="F5" s="3">
        <v>150</v>
      </c>
      <c r="G5" s="3">
        <v>0.1167</v>
      </c>
      <c r="H5" s="3" t="s">
        <v>13</v>
      </c>
      <c r="I5" s="4">
        <f t="shared" si="0"/>
        <v>119.96296296296296</v>
      </c>
      <c r="J5" s="4">
        <f>AVERAGE(I5:I7)</f>
        <v>119.92592592592592</v>
      </c>
      <c r="K5" s="4">
        <f>STDEV(I5:I7)</f>
        <v>0.944988949792919</v>
      </c>
      <c r="L5" s="4">
        <f>(K5/J5)*100</f>
        <v>0.7879771971713655</v>
      </c>
      <c r="M5" s="3"/>
      <c r="O5" s="16" t="s">
        <v>44</v>
      </c>
      <c r="P5" s="12"/>
      <c r="Q5" s="12">
        <v>0</v>
      </c>
      <c r="R5" s="12"/>
      <c r="S5" s="12"/>
      <c r="T5" s="34">
        <f>AVERAGE(P3:P5)</f>
        <v>0.0068</v>
      </c>
      <c r="U5" s="13"/>
      <c r="V5" s="15"/>
    </row>
    <row r="6" spans="1:22" ht="12.75">
      <c r="A6" s="3">
        <v>2</v>
      </c>
      <c r="B6" s="3" t="s">
        <v>22</v>
      </c>
      <c r="C6" s="3">
        <v>2</v>
      </c>
      <c r="D6" s="3">
        <v>3</v>
      </c>
      <c r="E6" s="3">
        <v>7</v>
      </c>
      <c r="F6" s="3">
        <v>150</v>
      </c>
      <c r="G6" s="3">
        <v>0.1158</v>
      </c>
      <c r="H6" s="3" t="s">
        <v>13</v>
      </c>
      <c r="I6" s="4">
        <f t="shared" si="0"/>
        <v>118.96296296296298</v>
      </c>
      <c r="J6" s="4"/>
      <c r="K6" s="4"/>
      <c r="L6" s="4"/>
      <c r="M6" s="3"/>
      <c r="O6" s="16" t="s">
        <v>45</v>
      </c>
      <c r="P6" s="12">
        <v>0.0987</v>
      </c>
      <c r="Q6" s="12">
        <v>5</v>
      </c>
      <c r="R6" s="12"/>
      <c r="S6" s="12"/>
      <c r="T6" s="13"/>
      <c r="U6" s="13"/>
      <c r="V6" s="15"/>
    </row>
    <row r="7" spans="1:22" ht="12.75">
      <c r="A7" s="3">
        <v>2</v>
      </c>
      <c r="B7" s="3" t="s">
        <v>5</v>
      </c>
      <c r="C7" s="3">
        <v>2</v>
      </c>
      <c r="D7" s="3">
        <v>3</v>
      </c>
      <c r="E7" s="3">
        <v>7</v>
      </c>
      <c r="F7" s="3">
        <v>150</v>
      </c>
      <c r="G7" s="3">
        <v>0.1175</v>
      </c>
      <c r="H7" s="3" t="s">
        <v>13</v>
      </c>
      <c r="I7" s="4">
        <f t="shared" si="0"/>
        <v>120.85185185185185</v>
      </c>
      <c r="J7" s="4"/>
      <c r="K7" s="4"/>
      <c r="L7" s="4"/>
      <c r="M7" s="3"/>
      <c r="O7" s="16" t="s">
        <v>46</v>
      </c>
      <c r="P7" s="12">
        <v>0.1031</v>
      </c>
      <c r="Q7" s="12">
        <v>15</v>
      </c>
      <c r="R7" s="12"/>
      <c r="S7" s="12"/>
      <c r="T7" s="13"/>
      <c r="U7" s="13"/>
      <c r="V7" s="15"/>
    </row>
    <row r="8" spans="1:22" ht="12.75">
      <c r="A8" s="3">
        <v>3</v>
      </c>
      <c r="B8" s="3" t="s">
        <v>20</v>
      </c>
      <c r="C8" s="3">
        <v>2</v>
      </c>
      <c r="D8" s="3">
        <v>3</v>
      </c>
      <c r="E8" s="3">
        <v>9</v>
      </c>
      <c r="F8" s="3">
        <v>125</v>
      </c>
      <c r="G8" s="3">
        <v>0.1368</v>
      </c>
      <c r="H8" s="3" t="s">
        <v>13</v>
      </c>
      <c r="I8" s="4">
        <f t="shared" si="0"/>
        <v>142.2962962962963</v>
      </c>
      <c r="J8" s="4">
        <f>AVERAGE(I8:I10)</f>
        <v>143.22222222222223</v>
      </c>
      <c r="K8" s="4">
        <f>STDEV(I8:I10)</f>
        <v>1.0081968584309113</v>
      </c>
      <c r="L8" s="4">
        <f>(K8/J8)*100</f>
        <v>0.7039388460727852</v>
      </c>
      <c r="M8" s="3"/>
      <c r="O8" s="16" t="s">
        <v>47</v>
      </c>
      <c r="P8" s="12">
        <v>0.1163</v>
      </c>
      <c r="Q8" s="12">
        <v>30</v>
      </c>
      <c r="R8" s="12"/>
      <c r="S8" s="12"/>
      <c r="T8" s="13"/>
      <c r="U8" s="13"/>
      <c r="V8" s="15"/>
    </row>
    <row r="9" spans="1:22" ht="12.75">
      <c r="A9" s="3">
        <v>3</v>
      </c>
      <c r="B9" s="3" t="s">
        <v>22</v>
      </c>
      <c r="C9" s="3">
        <v>2</v>
      </c>
      <c r="D9" s="3">
        <v>3</v>
      </c>
      <c r="E9" s="3">
        <v>9</v>
      </c>
      <c r="F9" s="3">
        <v>125</v>
      </c>
      <c r="G9" s="3">
        <v>0.1386</v>
      </c>
      <c r="H9" s="3" t="s">
        <v>13</v>
      </c>
      <c r="I9" s="4">
        <f t="shared" si="0"/>
        <v>144.2962962962963</v>
      </c>
      <c r="J9" s="4"/>
      <c r="K9" s="4"/>
      <c r="L9" s="4"/>
      <c r="M9" s="3"/>
      <c r="O9" s="16" t="s">
        <v>48</v>
      </c>
      <c r="P9" s="12">
        <v>0.1371</v>
      </c>
      <c r="Q9" s="12">
        <v>50</v>
      </c>
      <c r="R9" s="12"/>
      <c r="S9" s="12"/>
      <c r="T9" s="13"/>
      <c r="U9" s="13"/>
      <c r="V9" s="15"/>
    </row>
    <row r="10" spans="1:22" ht="12.75">
      <c r="A10" s="3">
        <v>3</v>
      </c>
      <c r="B10" s="3" t="s">
        <v>5</v>
      </c>
      <c r="C10" s="3">
        <v>2</v>
      </c>
      <c r="D10" s="3">
        <v>3</v>
      </c>
      <c r="E10" s="3">
        <v>9</v>
      </c>
      <c r="F10" s="3">
        <v>125</v>
      </c>
      <c r="G10" s="3">
        <v>0.1375</v>
      </c>
      <c r="H10" s="3" t="s">
        <v>13</v>
      </c>
      <c r="I10" s="4">
        <f t="shared" si="0"/>
        <v>143.07407407407408</v>
      </c>
      <c r="J10" s="4"/>
      <c r="K10" s="4"/>
      <c r="L10" s="4"/>
      <c r="M10" s="3"/>
      <c r="O10" s="16" t="s">
        <v>49</v>
      </c>
      <c r="P10" s="12">
        <v>0.1754</v>
      </c>
      <c r="Q10" s="12">
        <v>100</v>
      </c>
      <c r="R10" s="12"/>
      <c r="S10" s="12"/>
      <c r="T10" s="13"/>
      <c r="U10" s="13"/>
      <c r="V10" s="15"/>
    </row>
    <row r="11" spans="1:22" ht="12.75">
      <c r="A11" s="3">
        <v>4</v>
      </c>
      <c r="B11" s="3" t="s">
        <v>20</v>
      </c>
      <c r="C11" s="3">
        <v>2</v>
      </c>
      <c r="D11" s="3">
        <v>3</v>
      </c>
      <c r="E11" s="3">
        <v>12</v>
      </c>
      <c r="F11" s="3">
        <v>100</v>
      </c>
      <c r="G11" s="3">
        <v>0.1</v>
      </c>
      <c r="H11" s="3" t="s">
        <v>13</v>
      </c>
      <c r="I11" s="4">
        <f t="shared" si="0"/>
        <v>101.40740740740742</v>
      </c>
      <c r="J11" s="4">
        <f>AVERAGE(I11:I13)</f>
        <v>102.22222222222224</v>
      </c>
      <c r="K11" s="4">
        <f>STDEV(I11:I13)</f>
        <v>0.7398142353835385</v>
      </c>
      <c r="L11" s="4">
        <f>(K11/J11)*100</f>
        <v>0.7237313172230266</v>
      </c>
      <c r="M11" s="3"/>
      <c r="O11" s="16" t="s">
        <v>50</v>
      </c>
      <c r="P11" s="12">
        <v>0.2241</v>
      </c>
      <c r="Q11" s="12">
        <v>150</v>
      </c>
      <c r="R11" s="12"/>
      <c r="S11" s="12"/>
      <c r="T11" s="13"/>
      <c r="U11" s="13"/>
      <c r="V11" s="15"/>
    </row>
    <row r="12" spans="1:22" ht="12.75">
      <c r="A12" s="3">
        <v>4</v>
      </c>
      <c r="B12" s="3" t="s">
        <v>22</v>
      </c>
      <c r="C12" s="3">
        <v>2</v>
      </c>
      <c r="D12" s="3">
        <v>3</v>
      </c>
      <c r="E12" s="3">
        <v>12</v>
      </c>
      <c r="F12" s="3">
        <v>100</v>
      </c>
      <c r="G12" s="3">
        <v>0.1013</v>
      </c>
      <c r="H12" s="3" t="s">
        <v>13</v>
      </c>
      <c r="I12" s="4">
        <f t="shared" si="0"/>
        <v>102.85185185185186</v>
      </c>
      <c r="J12" s="4"/>
      <c r="K12" s="4"/>
      <c r="L12" s="4"/>
      <c r="M12" s="3"/>
      <c r="O12" s="16" t="s">
        <v>15</v>
      </c>
      <c r="P12" s="12">
        <v>0.2656</v>
      </c>
      <c r="Q12" s="12">
        <v>200</v>
      </c>
      <c r="R12" s="12"/>
      <c r="S12" s="12"/>
      <c r="T12" s="13"/>
      <c r="U12" s="13"/>
      <c r="V12" s="15"/>
    </row>
    <row r="13" spans="1:22" ht="12.75">
      <c r="A13" s="3">
        <v>4</v>
      </c>
      <c r="B13" s="3" t="s">
        <v>5</v>
      </c>
      <c r="C13" s="3">
        <v>2</v>
      </c>
      <c r="D13" s="3">
        <v>3</v>
      </c>
      <c r="E13" s="3">
        <v>12</v>
      </c>
      <c r="F13" s="3">
        <v>100</v>
      </c>
      <c r="G13" s="3">
        <v>0.1009</v>
      </c>
      <c r="H13" s="3" t="s">
        <v>13</v>
      </c>
      <c r="I13" s="4">
        <f t="shared" si="0"/>
        <v>102.40740740740742</v>
      </c>
      <c r="J13" s="4"/>
      <c r="K13" s="4"/>
      <c r="L13" s="4"/>
      <c r="M13" s="3"/>
      <c r="O13" s="16" t="s">
        <v>16</v>
      </c>
      <c r="P13" s="12">
        <v>0.4083</v>
      </c>
      <c r="Q13" s="12">
        <v>400</v>
      </c>
      <c r="R13" s="12"/>
      <c r="S13" s="12"/>
      <c r="T13" s="13"/>
      <c r="U13" s="13"/>
      <c r="V13" s="15"/>
    </row>
    <row r="14" spans="1:22" ht="12.75">
      <c r="A14" s="3">
        <v>5</v>
      </c>
      <c r="B14" s="3" t="s">
        <v>20</v>
      </c>
      <c r="C14" s="3">
        <v>2</v>
      </c>
      <c r="D14" s="3">
        <v>3</v>
      </c>
      <c r="E14" s="3">
        <v>14</v>
      </c>
      <c r="F14" s="3">
        <v>75</v>
      </c>
      <c r="G14" s="3">
        <v>0.0894</v>
      </c>
      <c r="H14" s="3" t="s">
        <v>13</v>
      </c>
      <c r="I14" s="4">
        <f t="shared" si="0"/>
        <v>89.62962962962963</v>
      </c>
      <c r="J14" s="4">
        <f>AVERAGE(I14:I16)</f>
        <v>88.96296296296298</v>
      </c>
      <c r="K14" s="4">
        <f>STDEV(I14:I16)</f>
        <v>0.5879447357919785</v>
      </c>
      <c r="L14" s="4">
        <f>(K14/J14)*100</f>
        <v>0.6608870885255377</v>
      </c>
      <c r="M14" s="3"/>
      <c r="O14" s="17"/>
      <c r="P14" s="13"/>
      <c r="Q14" s="13"/>
      <c r="R14" s="13"/>
      <c r="S14" s="13"/>
      <c r="T14" s="13"/>
      <c r="U14" s="13"/>
      <c r="V14" s="15"/>
    </row>
    <row r="15" spans="1:22" ht="12.75">
      <c r="A15" s="3">
        <v>5</v>
      </c>
      <c r="B15" s="3" t="s">
        <v>22</v>
      </c>
      <c r="C15" s="3">
        <v>2</v>
      </c>
      <c r="D15" s="3">
        <v>3</v>
      </c>
      <c r="E15" s="3">
        <v>14</v>
      </c>
      <c r="F15" s="3">
        <v>75</v>
      </c>
      <c r="G15" s="3">
        <v>0.0886</v>
      </c>
      <c r="H15" s="3" t="s">
        <v>13</v>
      </c>
      <c r="I15" s="4">
        <f t="shared" si="0"/>
        <v>88.74074074074075</v>
      </c>
      <c r="J15" s="4"/>
      <c r="K15" s="4"/>
      <c r="L15" s="4"/>
      <c r="M15" s="3"/>
      <c r="O15" s="16" t="s">
        <v>17</v>
      </c>
      <c r="P15" s="12">
        <v>0.0892</v>
      </c>
      <c r="Q15" s="13"/>
      <c r="R15" s="13"/>
      <c r="S15" s="13"/>
      <c r="T15" s="13"/>
      <c r="U15" s="13"/>
      <c r="V15" s="15"/>
    </row>
    <row r="16" spans="1:22" ht="12.75">
      <c r="A16" s="3">
        <v>5</v>
      </c>
      <c r="B16" s="3" t="s">
        <v>5</v>
      </c>
      <c r="C16" s="3">
        <v>2</v>
      </c>
      <c r="D16" s="3">
        <v>3</v>
      </c>
      <c r="E16" s="3">
        <v>14</v>
      </c>
      <c r="F16" s="3">
        <v>75</v>
      </c>
      <c r="G16" s="3">
        <v>0.0884</v>
      </c>
      <c r="H16" s="3" t="s">
        <v>13</v>
      </c>
      <c r="I16" s="4">
        <f t="shared" si="0"/>
        <v>88.51851851851853</v>
      </c>
      <c r="J16" s="4"/>
      <c r="K16" s="4"/>
      <c r="L16" s="4"/>
      <c r="M16" s="3"/>
      <c r="O16" s="16" t="s">
        <v>17</v>
      </c>
      <c r="P16" s="12">
        <v>0.0927</v>
      </c>
      <c r="Q16" s="13"/>
      <c r="R16" s="13"/>
      <c r="S16" s="13"/>
      <c r="T16" s="13"/>
      <c r="U16" s="13"/>
      <c r="V16" s="15"/>
    </row>
    <row r="17" spans="1:22" ht="12.75">
      <c r="A17" s="3">
        <v>6</v>
      </c>
      <c r="B17" s="3" t="s">
        <v>20</v>
      </c>
      <c r="C17" s="3">
        <v>2</v>
      </c>
      <c r="D17" s="3">
        <v>3</v>
      </c>
      <c r="E17" s="3">
        <v>16</v>
      </c>
      <c r="F17" s="3">
        <v>45</v>
      </c>
      <c r="G17" s="3">
        <v>0.0851</v>
      </c>
      <c r="H17" s="3" t="s">
        <v>13</v>
      </c>
      <c r="I17" s="4"/>
      <c r="J17" s="4">
        <f>AVERAGE(I17:I19)</f>
        <v>103.45833333333334</v>
      </c>
      <c r="K17" s="4">
        <f>STDEV(I17:I19)</f>
        <v>2.1213203435596424</v>
      </c>
      <c r="L17" s="4">
        <f>(K17/J17)*100</f>
        <v>2.0504103199932104</v>
      </c>
      <c r="M17" s="3"/>
      <c r="O17" s="16" t="s">
        <v>17</v>
      </c>
      <c r="P17" s="12">
        <v>0.0935</v>
      </c>
      <c r="Q17" s="13"/>
      <c r="R17" s="13"/>
      <c r="S17" s="13"/>
      <c r="V17" s="15"/>
    </row>
    <row r="18" spans="1:22" ht="12.75">
      <c r="A18" s="3">
        <v>6</v>
      </c>
      <c r="B18" s="3" t="s">
        <v>22</v>
      </c>
      <c r="C18" s="3">
        <v>2</v>
      </c>
      <c r="D18" s="3">
        <v>3</v>
      </c>
      <c r="E18" s="3">
        <v>16</v>
      </c>
      <c r="F18" s="3">
        <v>45</v>
      </c>
      <c r="G18">
        <v>0.0903</v>
      </c>
      <c r="H18" s="3" t="s">
        <v>8</v>
      </c>
      <c r="I18" s="4">
        <f>(G18-$T$40)/$U$20</f>
        <v>101.95833333333334</v>
      </c>
      <c r="J18" s="4"/>
      <c r="K18" s="4"/>
      <c r="L18" s="4"/>
      <c r="M18" s="3"/>
      <c r="O18" s="16" t="s">
        <v>17</v>
      </c>
      <c r="P18" s="12">
        <v>0.0935</v>
      </c>
      <c r="Q18" s="37">
        <f>AVERAGE(P15:P18)</f>
        <v>0.092225</v>
      </c>
      <c r="R18" s="39" t="s">
        <v>55</v>
      </c>
      <c r="S18" s="13"/>
      <c r="V18" s="15"/>
    </row>
    <row r="19" spans="1:22" ht="12.75">
      <c r="A19" s="3">
        <v>6</v>
      </c>
      <c r="B19" s="3" t="s">
        <v>5</v>
      </c>
      <c r="C19" s="3">
        <v>2</v>
      </c>
      <c r="D19" s="3">
        <v>3</v>
      </c>
      <c r="E19" s="3">
        <v>16</v>
      </c>
      <c r="F19" s="3">
        <v>45</v>
      </c>
      <c r="G19">
        <v>0.0927</v>
      </c>
      <c r="H19" s="3" t="s">
        <v>8</v>
      </c>
      <c r="I19" s="4">
        <f aca="true" t="shared" si="1" ref="I19:I34">(G19-$T$40)/$U$20</f>
        <v>104.95833333333334</v>
      </c>
      <c r="J19" s="4"/>
      <c r="K19" s="4"/>
      <c r="L19" s="4"/>
      <c r="M19" s="3"/>
      <c r="O19" s="17"/>
      <c r="P19" s="13"/>
      <c r="Q19" s="13"/>
      <c r="R19" s="13"/>
      <c r="S19" s="13"/>
      <c r="T19" s="13"/>
      <c r="U19" s="13"/>
      <c r="V19" s="15"/>
    </row>
    <row r="20" spans="1:22" ht="12.75">
      <c r="A20" s="3">
        <v>7</v>
      </c>
      <c r="B20" s="3" t="s">
        <v>20</v>
      </c>
      <c r="C20" s="3">
        <v>2</v>
      </c>
      <c r="D20" s="3">
        <v>3</v>
      </c>
      <c r="E20" s="3">
        <v>18</v>
      </c>
      <c r="F20" s="3">
        <v>25</v>
      </c>
      <c r="G20">
        <v>0.089</v>
      </c>
      <c r="H20" s="3" t="s">
        <v>8</v>
      </c>
      <c r="I20" s="4">
        <f t="shared" si="1"/>
        <v>100.33333333333333</v>
      </c>
      <c r="J20" s="4">
        <f>AVERAGE(I20:I22)</f>
        <v>102.08333333333333</v>
      </c>
      <c r="K20" s="4">
        <f>STDEV(I20:I22)</f>
        <v>1.8874586088176875</v>
      </c>
      <c r="L20" s="4">
        <f>(K20/J20)*100</f>
        <v>1.8489390453724286</v>
      </c>
      <c r="M20" s="3"/>
      <c r="O20" s="17"/>
      <c r="P20" s="13"/>
      <c r="Q20" s="13"/>
      <c r="R20" s="13"/>
      <c r="S20" s="13"/>
      <c r="T20" s="13" t="s">
        <v>2</v>
      </c>
      <c r="U20" s="35">
        <v>0.0008</v>
      </c>
      <c r="V20" s="15"/>
    </row>
    <row r="21" spans="1:22" ht="12.75">
      <c r="A21" s="3">
        <v>7</v>
      </c>
      <c r="B21" s="3" t="s">
        <v>22</v>
      </c>
      <c r="C21" s="3">
        <v>2</v>
      </c>
      <c r="D21" s="3">
        <v>3</v>
      </c>
      <c r="E21" s="3">
        <v>18</v>
      </c>
      <c r="F21" s="3">
        <v>25</v>
      </c>
      <c r="G21">
        <v>0.0902</v>
      </c>
      <c r="H21" s="3" t="s">
        <v>8</v>
      </c>
      <c r="I21" s="4">
        <f t="shared" si="1"/>
        <v>101.83333333333334</v>
      </c>
      <c r="J21" s="4"/>
      <c r="K21" s="4"/>
      <c r="L21" s="4"/>
      <c r="M21" s="3"/>
      <c r="O21" s="17"/>
      <c r="P21" s="13"/>
      <c r="Q21" s="13"/>
      <c r="R21" s="13"/>
      <c r="S21" s="13"/>
      <c r="T21" s="13" t="s">
        <v>4</v>
      </c>
      <c r="U21" s="38">
        <v>0.0963</v>
      </c>
      <c r="V21" s="15"/>
    </row>
    <row r="22" spans="1:22" ht="12.75">
      <c r="A22" s="3">
        <v>7</v>
      </c>
      <c r="B22" s="3" t="s">
        <v>5</v>
      </c>
      <c r="C22" s="3">
        <v>2</v>
      </c>
      <c r="D22" s="3">
        <v>3</v>
      </c>
      <c r="E22" s="3">
        <v>18</v>
      </c>
      <c r="F22" s="3">
        <v>25</v>
      </c>
      <c r="G22">
        <v>0.092</v>
      </c>
      <c r="H22" s="3" t="s">
        <v>8</v>
      </c>
      <c r="I22" s="4">
        <f t="shared" si="1"/>
        <v>104.08333333333333</v>
      </c>
      <c r="J22" s="4"/>
      <c r="K22" s="4"/>
      <c r="L22" s="4"/>
      <c r="M22" s="3"/>
      <c r="O22" s="17"/>
      <c r="P22" s="13"/>
      <c r="Q22" s="13"/>
      <c r="R22" s="13"/>
      <c r="S22" s="13"/>
      <c r="T22" s="13"/>
      <c r="U22" s="13"/>
      <c r="V22" s="15"/>
    </row>
    <row r="23" spans="1:22" ht="12.75">
      <c r="A23" s="3">
        <v>8</v>
      </c>
      <c r="B23" s="3" t="s">
        <v>20</v>
      </c>
      <c r="C23" s="3">
        <v>2</v>
      </c>
      <c r="D23" s="3">
        <v>3</v>
      </c>
      <c r="E23" s="3">
        <v>20</v>
      </c>
      <c r="F23" s="3">
        <v>5</v>
      </c>
      <c r="G23">
        <v>0.0934</v>
      </c>
      <c r="H23" s="3" t="s">
        <v>8</v>
      </c>
      <c r="I23" s="4">
        <f t="shared" si="1"/>
        <v>105.83333333333333</v>
      </c>
      <c r="J23" s="4">
        <f>AVERAGE(I23:I25)</f>
        <v>102.91666666666667</v>
      </c>
      <c r="K23" s="4">
        <f>STDEV(I23:I25)</f>
        <v>2.5259074277043725</v>
      </c>
      <c r="L23" s="4">
        <f>(K23/J23)*100</f>
        <v>2.4543230066763133</v>
      </c>
      <c r="M23" s="3"/>
      <c r="O23" s="17"/>
      <c r="P23" s="13"/>
      <c r="Q23" s="13"/>
      <c r="R23" s="13"/>
      <c r="S23" s="13"/>
      <c r="T23" s="13"/>
      <c r="U23" s="13"/>
      <c r="V23" s="15"/>
    </row>
    <row r="24" spans="1:22" ht="12.75">
      <c r="A24" s="3">
        <v>8</v>
      </c>
      <c r="B24" s="3" t="s">
        <v>22</v>
      </c>
      <c r="C24" s="3">
        <v>2</v>
      </c>
      <c r="D24" s="3">
        <v>3</v>
      </c>
      <c r="E24" s="3">
        <v>20</v>
      </c>
      <c r="F24" s="3">
        <v>5</v>
      </c>
      <c r="G24">
        <v>0.0899</v>
      </c>
      <c r="H24" s="3" t="s">
        <v>8</v>
      </c>
      <c r="I24" s="4">
        <f t="shared" si="1"/>
        <v>101.45833333333333</v>
      </c>
      <c r="J24" s="4"/>
      <c r="K24" s="4"/>
      <c r="L24" s="4"/>
      <c r="M24" s="3"/>
      <c r="O24" s="17"/>
      <c r="P24" s="13"/>
      <c r="Q24" s="13"/>
      <c r="R24" s="13"/>
      <c r="S24" s="13"/>
      <c r="T24" s="13"/>
      <c r="U24" s="13"/>
      <c r="V24" s="15"/>
    </row>
    <row r="25" spans="1:22" ht="12.75">
      <c r="A25" s="3">
        <v>8</v>
      </c>
      <c r="B25" s="3" t="s">
        <v>5</v>
      </c>
      <c r="C25" s="3">
        <v>2</v>
      </c>
      <c r="D25" s="3">
        <v>3</v>
      </c>
      <c r="E25" s="3">
        <v>20</v>
      </c>
      <c r="F25" s="3">
        <v>5</v>
      </c>
      <c r="G25">
        <v>0.0899</v>
      </c>
      <c r="H25" s="3" t="s">
        <v>8</v>
      </c>
      <c r="I25" s="4">
        <f t="shared" si="1"/>
        <v>101.45833333333333</v>
      </c>
      <c r="J25" s="4"/>
      <c r="K25" s="4"/>
      <c r="L25" s="4"/>
      <c r="M25" s="3"/>
      <c r="O25" s="17"/>
      <c r="P25" s="13"/>
      <c r="Q25" s="13"/>
      <c r="R25" s="13"/>
      <c r="S25" s="13"/>
      <c r="T25" s="13"/>
      <c r="U25" s="13"/>
      <c r="V25" s="15"/>
    </row>
    <row r="26" spans="1:22" ht="12.75">
      <c r="A26" s="3">
        <v>9</v>
      </c>
      <c r="B26" s="3" t="s">
        <v>20</v>
      </c>
      <c r="C26" s="3">
        <v>3</v>
      </c>
      <c r="D26" s="3">
        <v>3</v>
      </c>
      <c r="E26" s="3">
        <v>5</v>
      </c>
      <c r="F26" s="3">
        <v>175</v>
      </c>
      <c r="G26">
        <v>0.1736</v>
      </c>
      <c r="H26" s="3" t="s">
        <v>8</v>
      </c>
      <c r="I26" s="4">
        <f t="shared" si="1"/>
        <v>206.08333333333331</v>
      </c>
      <c r="J26" s="4">
        <f>AVERAGE(I26:I28)</f>
        <v>209.08333333333334</v>
      </c>
      <c r="K26" s="4">
        <f>STDEV(I26:I28)</f>
        <v>2.672194790801271</v>
      </c>
      <c r="L26" s="4">
        <f>(K26/J26)*100</f>
        <v>1.278052510546642</v>
      </c>
      <c r="M26" s="3"/>
      <c r="O26" s="17"/>
      <c r="P26" s="13"/>
      <c r="Q26" s="13"/>
      <c r="R26" s="13"/>
      <c r="S26" s="13"/>
      <c r="T26" s="13"/>
      <c r="U26" s="13"/>
      <c r="V26" s="15"/>
    </row>
    <row r="27" spans="1:22" ht="12.75">
      <c r="A27" s="3">
        <v>9</v>
      </c>
      <c r="B27" s="3" t="s">
        <v>22</v>
      </c>
      <c r="C27" s="3">
        <v>3</v>
      </c>
      <c r="D27" s="3">
        <v>3</v>
      </c>
      <c r="E27" s="3">
        <v>5</v>
      </c>
      <c r="F27" s="3">
        <v>175</v>
      </c>
      <c r="G27">
        <v>0.1777</v>
      </c>
      <c r="H27" s="3" t="s">
        <v>8</v>
      </c>
      <c r="I27" s="4">
        <f t="shared" si="1"/>
        <v>211.20833333333331</v>
      </c>
      <c r="J27" s="4"/>
      <c r="K27" s="4"/>
      <c r="L27" s="4"/>
      <c r="M27" s="3"/>
      <c r="O27" s="17"/>
      <c r="P27" s="13"/>
      <c r="Q27" s="13"/>
      <c r="R27" s="13"/>
      <c r="S27" s="13"/>
      <c r="T27" s="13"/>
      <c r="U27" s="13"/>
      <c r="V27" s="15"/>
    </row>
    <row r="28" spans="1:22" ht="12.75">
      <c r="A28" s="3">
        <v>9</v>
      </c>
      <c r="B28" s="3" t="s">
        <v>5</v>
      </c>
      <c r="C28" s="3">
        <v>3</v>
      </c>
      <c r="D28" s="3">
        <v>3</v>
      </c>
      <c r="E28" s="3">
        <v>5</v>
      </c>
      <c r="F28" s="3">
        <v>175</v>
      </c>
      <c r="G28">
        <v>0.1767</v>
      </c>
      <c r="H28" s="3" t="s">
        <v>8</v>
      </c>
      <c r="I28" s="4">
        <f t="shared" si="1"/>
        <v>209.95833333333331</v>
      </c>
      <c r="J28" s="4"/>
      <c r="K28" s="4"/>
      <c r="L28" s="4"/>
      <c r="M28" s="3"/>
      <c r="O28" s="17"/>
      <c r="P28" s="13"/>
      <c r="Q28" s="13"/>
      <c r="R28" s="13"/>
      <c r="S28" s="13"/>
      <c r="T28" s="13"/>
      <c r="U28" s="13"/>
      <c r="V28" s="15"/>
    </row>
    <row r="29" spans="1:22" ht="12.75">
      <c r="A29" s="3">
        <v>10</v>
      </c>
      <c r="B29" s="3" t="s">
        <v>20</v>
      </c>
      <c r="C29" s="3">
        <v>3</v>
      </c>
      <c r="D29" s="3">
        <v>3</v>
      </c>
      <c r="E29" s="3">
        <v>7</v>
      </c>
      <c r="F29" s="3">
        <v>150</v>
      </c>
      <c r="G29">
        <v>0.086</v>
      </c>
      <c r="H29" s="3" t="s">
        <v>8</v>
      </c>
      <c r="I29" s="4">
        <f t="shared" si="1"/>
        <v>96.58333333333333</v>
      </c>
      <c r="J29" s="4">
        <f>AVERAGE(I29:I31)</f>
        <v>91.79166666666667</v>
      </c>
      <c r="K29" s="4">
        <f>STDEV(I29:I31)</f>
        <v>4.153938893789116</v>
      </c>
      <c r="L29" s="4">
        <f>(K29/J29)*100</f>
        <v>4.5253987040825585</v>
      </c>
      <c r="M29" s="3"/>
      <c r="O29" s="17"/>
      <c r="P29" s="13"/>
      <c r="Q29" s="13"/>
      <c r="R29" s="13"/>
      <c r="S29" s="13"/>
      <c r="T29" s="13"/>
      <c r="U29" s="13"/>
      <c r="V29" s="15"/>
    </row>
    <row r="30" spans="1:22" ht="12.75">
      <c r="A30" s="3">
        <v>10</v>
      </c>
      <c r="B30" s="3" t="s">
        <v>22</v>
      </c>
      <c r="C30" s="3">
        <v>3</v>
      </c>
      <c r="D30" s="3">
        <v>3</v>
      </c>
      <c r="E30" s="3">
        <v>7</v>
      </c>
      <c r="F30" s="3">
        <v>150</v>
      </c>
      <c r="G30">
        <v>0.0804</v>
      </c>
      <c r="H30" s="3" t="s">
        <v>8</v>
      </c>
      <c r="I30" s="4">
        <f t="shared" si="1"/>
        <v>89.58333333333333</v>
      </c>
      <c r="J30" s="4"/>
      <c r="K30" s="4"/>
      <c r="L30" s="4"/>
      <c r="M30" s="3"/>
      <c r="O30" s="17"/>
      <c r="P30" s="13"/>
      <c r="Q30" s="13"/>
      <c r="R30" s="13"/>
      <c r="S30" s="13"/>
      <c r="T30" s="13"/>
      <c r="U30" s="13"/>
      <c r="V30" s="15"/>
    </row>
    <row r="31" spans="1:22" ht="12.75">
      <c r="A31" s="3">
        <v>10</v>
      </c>
      <c r="B31" s="3" t="s">
        <v>5</v>
      </c>
      <c r="C31" s="3">
        <v>3</v>
      </c>
      <c r="D31" s="3">
        <v>3</v>
      </c>
      <c r="E31" s="3">
        <v>7</v>
      </c>
      <c r="F31" s="3">
        <v>150</v>
      </c>
      <c r="G31">
        <v>0.0801</v>
      </c>
      <c r="H31" s="3" t="s">
        <v>8</v>
      </c>
      <c r="I31" s="4">
        <f t="shared" si="1"/>
        <v>89.20833333333334</v>
      </c>
      <c r="J31" s="4"/>
      <c r="K31" s="4"/>
      <c r="L31" s="4"/>
      <c r="M31" s="3"/>
      <c r="O31" s="17"/>
      <c r="P31" s="13"/>
      <c r="Q31" s="13"/>
      <c r="R31" s="13"/>
      <c r="S31" s="13"/>
      <c r="T31" s="13"/>
      <c r="U31" s="13"/>
      <c r="V31" s="15"/>
    </row>
    <row r="32" spans="1:22" ht="12.75">
      <c r="A32" s="3">
        <v>11</v>
      </c>
      <c r="B32" s="3" t="s">
        <v>20</v>
      </c>
      <c r="C32" s="3">
        <v>3</v>
      </c>
      <c r="D32" s="3">
        <v>3</v>
      </c>
      <c r="E32" s="3">
        <v>9</v>
      </c>
      <c r="F32" s="3">
        <v>125</v>
      </c>
      <c r="G32">
        <v>0.0695</v>
      </c>
      <c r="H32" s="3" t="s">
        <v>8</v>
      </c>
      <c r="I32" s="4">
        <f t="shared" si="1"/>
        <v>75.95833333333333</v>
      </c>
      <c r="J32" s="4">
        <f>AVERAGE(I32:I34)</f>
        <v>75.83333333333333</v>
      </c>
      <c r="K32" s="4">
        <f>STDEV(I32:I34)</f>
        <v>0.45069390943299864</v>
      </c>
      <c r="L32" s="4">
        <f>(K32/J32)*100</f>
        <v>0.5943216388127455</v>
      </c>
      <c r="M32" s="3"/>
      <c r="O32" s="17"/>
      <c r="P32" s="13"/>
      <c r="Q32" s="13"/>
      <c r="R32" s="13"/>
      <c r="S32" s="13"/>
      <c r="T32" s="13"/>
      <c r="U32" s="13"/>
      <c r="V32" s="15"/>
    </row>
    <row r="33" spans="1:22" ht="12.75">
      <c r="A33" s="3">
        <v>11</v>
      </c>
      <c r="B33" s="3" t="s">
        <v>22</v>
      </c>
      <c r="C33" s="3">
        <v>3</v>
      </c>
      <c r="D33" s="3">
        <v>3</v>
      </c>
      <c r="E33" s="3">
        <v>9</v>
      </c>
      <c r="F33" s="3">
        <v>125</v>
      </c>
      <c r="G33">
        <v>0.0697</v>
      </c>
      <c r="H33" s="3" t="s">
        <v>8</v>
      </c>
      <c r="I33" s="4">
        <f t="shared" si="1"/>
        <v>76.20833333333333</v>
      </c>
      <c r="J33" s="4"/>
      <c r="K33" s="4"/>
      <c r="L33" s="4"/>
      <c r="M33" s="3"/>
      <c r="O33" s="17"/>
      <c r="P33" s="13"/>
      <c r="Q33" s="13"/>
      <c r="R33" s="13"/>
      <c r="S33" s="13"/>
      <c r="T33" s="13"/>
      <c r="U33" s="13"/>
      <c r="V33" s="15"/>
    </row>
    <row r="34" spans="1:22" ht="13.5" thickBot="1">
      <c r="A34" s="3">
        <v>11</v>
      </c>
      <c r="B34" s="3" t="s">
        <v>5</v>
      </c>
      <c r="C34" s="3">
        <v>3</v>
      </c>
      <c r="D34" s="3">
        <v>3</v>
      </c>
      <c r="E34" s="3">
        <v>9</v>
      </c>
      <c r="F34" s="3">
        <v>125</v>
      </c>
      <c r="G34">
        <v>0.069</v>
      </c>
      <c r="H34" s="3" t="s">
        <v>8</v>
      </c>
      <c r="I34" s="4">
        <f t="shared" si="1"/>
        <v>75.33333333333333</v>
      </c>
      <c r="J34" s="4"/>
      <c r="K34" s="4"/>
      <c r="L34" s="4"/>
      <c r="M34" s="3"/>
      <c r="O34" s="18"/>
      <c r="P34" s="19"/>
      <c r="Q34" s="19"/>
      <c r="R34" s="19"/>
      <c r="S34" s="19"/>
      <c r="T34" s="19"/>
      <c r="U34" s="19"/>
      <c r="V34" s="20"/>
    </row>
    <row r="35" spans="1:13" ht="13.5" thickBot="1">
      <c r="A35" s="3">
        <v>12</v>
      </c>
      <c r="B35" s="3" t="s">
        <v>20</v>
      </c>
      <c r="C35" s="3">
        <v>3</v>
      </c>
      <c r="D35" s="3">
        <v>3</v>
      </c>
      <c r="E35" s="3">
        <v>12</v>
      </c>
      <c r="F35" s="3">
        <v>100</v>
      </c>
      <c r="G35" s="3">
        <v>0.0754</v>
      </c>
      <c r="H35" s="3" t="s">
        <v>13</v>
      </c>
      <c r="I35" s="4">
        <f>(G35-$T$40)/$U$55</f>
        <v>74.07407407407408</v>
      </c>
      <c r="J35" s="4">
        <f>AVERAGE(I35:I37)</f>
        <v>72.4074074074074</v>
      </c>
      <c r="K35" s="4">
        <f>STDEV(I35:I37)</f>
        <v>1.4529663145133145</v>
      </c>
      <c r="L35" s="4">
        <f>(K35/J35)*100</f>
        <v>2.0066542451079026</v>
      </c>
      <c r="M35" s="3"/>
    </row>
    <row r="36" spans="1:22" ht="13.5" thickTop="1">
      <c r="A36" s="3">
        <v>12</v>
      </c>
      <c r="B36" s="3" t="s">
        <v>22</v>
      </c>
      <c r="C36" s="3">
        <v>3</v>
      </c>
      <c r="D36" s="3">
        <v>3</v>
      </c>
      <c r="E36" s="3">
        <v>12</v>
      </c>
      <c r="F36" s="3">
        <v>100</v>
      </c>
      <c r="G36" s="3">
        <v>0.073</v>
      </c>
      <c r="H36" s="3" t="s">
        <v>13</v>
      </c>
      <c r="I36" s="4">
        <f aca="true" t="shared" si="2" ref="I36:I49">(G36-$T$40)/$U$55</f>
        <v>71.4074074074074</v>
      </c>
      <c r="J36" s="4"/>
      <c r="K36" s="4"/>
      <c r="L36" s="4"/>
      <c r="M36" s="3"/>
      <c r="O36" s="30" t="s">
        <v>13</v>
      </c>
      <c r="P36" s="31"/>
      <c r="Q36" s="31"/>
      <c r="R36" s="31"/>
      <c r="S36" s="31"/>
      <c r="T36" s="31"/>
      <c r="U36" s="31"/>
      <c r="V36" s="32"/>
    </row>
    <row r="37" spans="1:22" ht="12.75">
      <c r="A37" s="3">
        <v>12</v>
      </c>
      <c r="B37" s="3" t="s">
        <v>5</v>
      </c>
      <c r="C37" s="3">
        <v>3</v>
      </c>
      <c r="D37" s="3">
        <v>3</v>
      </c>
      <c r="E37" s="3">
        <v>12</v>
      </c>
      <c r="F37" s="3">
        <v>100</v>
      </c>
      <c r="G37" s="3">
        <v>0.0733</v>
      </c>
      <c r="H37" s="3" t="s">
        <v>13</v>
      </c>
      <c r="I37" s="4">
        <f t="shared" si="2"/>
        <v>71.74074074074075</v>
      </c>
      <c r="J37" s="4"/>
      <c r="K37" s="4"/>
      <c r="L37" s="4"/>
      <c r="M37" s="3"/>
      <c r="O37" s="23" t="s">
        <v>40</v>
      </c>
      <c r="P37" s="11" t="s">
        <v>41</v>
      </c>
      <c r="Q37" s="11" t="s">
        <v>18</v>
      </c>
      <c r="R37" s="12"/>
      <c r="S37" s="12"/>
      <c r="T37" s="13"/>
      <c r="U37" s="13"/>
      <c r="V37" s="24"/>
    </row>
    <row r="38" spans="1:22" ht="12.75">
      <c r="A38" s="3">
        <v>13</v>
      </c>
      <c r="B38" s="3" t="s">
        <v>20</v>
      </c>
      <c r="C38" s="3">
        <v>3</v>
      </c>
      <c r="D38" s="3">
        <v>3</v>
      </c>
      <c r="E38" s="3">
        <v>14</v>
      </c>
      <c r="F38" s="3">
        <v>75</v>
      </c>
      <c r="G38" s="3">
        <v>0.0791</v>
      </c>
      <c r="H38" s="3" t="s">
        <v>13</v>
      </c>
      <c r="I38" s="4">
        <f t="shared" si="2"/>
        <v>78.18518518518519</v>
      </c>
      <c r="J38" s="4">
        <f>AVERAGE(I38:I40)</f>
        <v>74.44444444444446</v>
      </c>
      <c r="K38" s="4">
        <f>STDEV(I38:I40)</f>
        <v>3.2514637412871</v>
      </c>
      <c r="L38" s="4">
        <f>(K38/J38)*100</f>
        <v>4.367637861430432</v>
      </c>
      <c r="M38" s="3"/>
      <c r="O38" s="25" t="s">
        <v>42</v>
      </c>
      <c r="P38" s="12">
        <v>0.0064</v>
      </c>
      <c r="Q38" s="12">
        <v>0</v>
      </c>
      <c r="R38" s="12"/>
      <c r="S38" s="12"/>
      <c r="T38" s="13"/>
      <c r="U38" s="13"/>
      <c r="V38" s="24"/>
    </row>
    <row r="39" spans="1:22" ht="12.75">
      <c r="A39" s="3">
        <v>13</v>
      </c>
      <c r="B39" s="3" t="s">
        <v>22</v>
      </c>
      <c r="C39" s="3">
        <v>3</v>
      </c>
      <c r="D39" s="3">
        <v>3</v>
      </c>
      <c r="E39" s="3">
        <v>14</v>
      </c>
      <c r="F39" s="3">
        <v>75</v>
      </c>
      <c r="G39" s="3">
        <v>0.0743</v>
      </c>
      <c r="H39" s="3" t="s">
        <v>13</v>
      </c>
      <c r="I39" s="4">
        <f t="shared" si="2"/>
        <v>72.85185185185186</v>
      </c>
      <c r="J39" s="4"/>
      <c r="K39" s="4"/>
      <c r="L39" s="4"/>
      <c r="M39" s="3"/>
      <c r="O39" s="25" t="s">
        <v>43</v>
      </c>
      <c r="P39" s="12">
        <v>0.0093</v>
      </c>
      <c r="Q39" s="12">
        <v>0</v>
      </c>
      <c r="R39" s="12"/>
      <c r="S39" s="12"/>
      <c r="T39" s="13"/>
      <c r="U39" s="13"/>
      <c r="V39" s="24"/>
    </row>
    <row r="40" spans="1:22" ht="12.75">
      <c r="A40" s="3">
        <v>13</v>
      </c>
      <c r="B40" s="3" t="s">
        <v>5</v>
      </c>
      <c r="C40" s="3">
        <v>3</v>
      </c>
      <c r="D40" s="3">
        <v>3</v>
      </c>
      <c r="E40" s="3">
        <v>14</v>
      </c>
      <c r="F40" s="3">
        <v>75</v>
      </c>
      <c r="G40" s="3">
        <v>0.0738</v>
      </c>
      <c r="H40" s="3" t="s">
        <v>13</v>
      </c>
      <c r="I40" s="4">
        <f t="shared" si="2"/>
        <v>72.2962962962963</v>
      </c>
      <c r="J40" s="4"/>
      <c r="K40" s="4"/>
      <c r="L40" s="4"/>
      <c r="M40" s="3"/>
      <c r="O40" s="25" t="s">
        <v>44</v>
      </c>
      <c r="P40" s="12">
        <v>0.0105</v>
      </c>
      <c r="Q40" s="12">
        <v>0</v>
      </c>
      <c r="R40" s="12"/>
      <c r="S40" s="12"/>
      <c r="T40" s="35">
        <f>AVERAGE(P38:P40)</f>
        <v>0.008733333333333334</v>
      </c>
      <c r="U40" s="13"/>
      <c r="V40" s="24"/>
    </row>
    <row r="41" spans="1:22" ht="12.75">
      <c r="A41" s="3">
        <v>14</v>
      </c>
      <c r="B41" s="3" t="s">
        <v>20</v>
      </c>
      <c r="C41" s="3">
        <v>3</v>
      </c>
      <c r="D41" s="3">
        <v>3</v>
      </c>
      <c r="E41" s="3">
        <v>16</v>
      </c>
      <c r="F41" s="3">
        <v>45</v>
      </c>
      <c r="G41" s="3">
        <v>0.0852</v>
      </c>
      <c r="H41" s="3" t="s">
        <v>13</v>
      </c>
      <c r="I41" s="4">
        <f t="shared" si="2"/>
        <v>84.96296296296296</v>
      </c>
      <c r="J41" s="4">
        <f>AVERAGE(I41:I43)</f>
        <v>88.07407407407409</v>
      </c>
      <c r="K41" s="4">
        <f>STDEV(I41:I43)</f>
        <v>3.227964232518461</v>
      </c>
      <c r="L41" s="4">
        <f>(K41/J41)*100</f>
        <v>3.6650561092514056</v>
      </c>
      <c r="M41" s="3"/>
      <c r="O41" s="25" t="s">
        <v>45</v>
      </c>
      <c r="P41" s="12">
        <v>0.0988</v>
      </c>
      <c r="Q41" s="12">
        <v>5</v>
      </c>
      <c r="R41" s="12"/>
      <c r="S41" s="12"/>
      <c r="T41" s="13"/>
      <c r="U41" s="13"/>
      <c r="V41" s="24"/>
    </row>
    <row r="42" spans="1:22" ht="12.75">
      <c r="A42" s="3">
        <v>14</v>
      </c>
      <c r="B42" s="3" t="s">
        <v>22</v>
      </c>
      <c r="C42" s="3">
        <v>3</v>
      </c>
      <c r="D42" s="3">
        <v>3</v>
      </c>
      <c r="E42" s="3">
        <v>16</v>
      </c>
      <c r="F42" s="3">
        <v>45</v>
      </c>
      <c r="G42" s="3">
        <v>0.0878</v>
      </c>
      <c r="H42" s="3" t="s">
        <v>13</v>
      </c>
      <c r="I42" s="4">
        <f t="shared" si="2"/>
        <v>87.85185185185186</v>
      </c>
      <c r="J42" s="4"/>
      <c r="K42" s="4"/>
      <c r="L42" s="4"/>
      <c r="M42" s="3"/>
      <c r="O42" s="25" t="s">
        <v>46</v>
      </c>
      <c r="P42" s="12">
        <v>0.1018</v>
      </c>
      <c r="Q42" s="12">
        <v>15</v>
      </c>
      <c r="R42" s="12"/>
      <c r="S42" s="12"/>
      <c r="T42" s="13"/>
      <c r="U42" s="13"/>
      <c r="V42" s="24"/>
    </row>
    <row r="43" spans="1:22" ht="12.75">
      <c r="A43" s="3">
        <v>14</v>
      </c>
      <c r="B43" s="3" t="s">
        <v>5</v>
      </c>
      <c r="C43" s="3">
        <v>3</v>
      </c>
      <c r="D43" s="3">
        <v>3</v>
      </c>
      <c r="E43" s="3">
        <v>16</v>
      </c>
      <c r="F43" s="3">
        <v>45</v>
      </c>
      <c r="G43" s="3">
        <v>0.091</v>
      </c>
      <c r="H43" s="3" t="s">
        <v>13</v>
      </c>
      <c r="I43" s="4">
        <f t="shared" si="2"/>
        <v>91.40740740740742</v>
      </c>
      <c r="J43" s="4"/>
      <c r="K43" s="4"/>
      <c r="L43" s="4"/>
      <c r="M43" s="3"/>
      <c r="O43" s="25" t="s">
        <v>47</v>
      </c>
      <c r="P43" s="12">
        <v>0.1158</v>
      </c>
      <c r="Q43" s="12">
        <v>30</v>
      </c>
      <c r="R43" s="12"/>
      <c r="S43" s="12"/>
      <c r="T43" s="13"/>
      <c r="U43" s="13"/>
      <c r="V43" s="24"/>
    </row>
    <row r="44" spans="1:22" ht="12.75">
      <c r="A44" s="3">
        <v>15</v>
      </c>
      <c r="B44" s="3" t="s">
        <v>20</v>
      </c>
      <c r="C44" s="3">
        <v>3</v>
      </c>
      <c r="D44" s="3">
        <v>3</v>
      </c>
      <c r="E44" s="3">
        <v>18</v>
      </c>
      <c r="F44" s="3">
        <v>25</v>
      </c>
      <c r="G44" s="3">
        <v>0.0909</v>
      </c>
      <c r="H44" s="3" t="s">
        <v>13</v>
      </c>
      <c r="I44" s="4">
        <f t="shared" si="2"/>
        <v>91.2962962962963</v>
      </c>
      <c r="J44" s="4">
        <f>AVERAGE(I44:I46)</f>
        <v>89.18518518518518</v>
      </c>
      <c r="K44" s="4">
        <f>STDEV(I44:I46)</f>
        <v>1.965756223662844</v>
      </c>
      <c r="L44" s="4">
        <f>(K44/J44)*100</f>
        <v>2.2041286561003655</v>
      </c>
      <c r="M44" s="3"/>
      <c r="O44" s="25" t="s">
        <v>48</v>
      </c>
      <c r="P44" s="12">
        <v>0.1385</v>
      </c>
      <c r="Q44" s="12">
        <v>50</v>
      </c>
      <c r="R44" s="12"/>
      <c r="S44" s="12"/>
      <c r="T44" s="13"/>
      <c r="U44" s="13"/>
      <c r="V44" s="24"/>
    </row>
    <row r="45" spans="1:22" ht="12.75">
      <c r="A45" s="3">
        <v>15</v>
      </c>
      <c r="B45" s="3" t="s">
        <v>22</v>
      </c>
      <c r="C45" s="3">
        <v>3</v>
      </c>
      <c r="D45" s="3">
        <v>3</v>
      </c>
      <c r="E45" s="3">
        <v>18</v>
      </c>
      <c r="F45" s="3">
        <v>25</v>
      </c>
      <c r="G45" s="3">
        <v>0.0887</v>
      </c>
      <c r="H45" s="3" t="s">
        <v>13</v>
      </c>
      <c r="I45" s="4">
        <f t="shared" si="2"/>
        <v>88.85185185185186</v>
      </c>
      <c r="J45" s="4"/>
      <c r="K45" s="4"/>
      <c r="L45" s="4"/>
      <c r="M45" s="3"/>
      <c r="O45" s="25" t="s">
        <v>49</v>
      </c>
      <c r="P45" s="12">
        <v>0.1778</v>
      </c>
      <c r="Q45" s="12">
        <v>100</v>
      </c>
      <c r="R45" s="12"/>
      <c r="S45" s="12"/>
      <c r="T45" s="13"/>
      <c r="U45" s="13"/>
      <c r="V45" s="24"/>
    </row>
    <row r="46" spans="1:22" ht="12.75">
      <c r="A46" s="3">
        <v>15</v>
      </c>
      <c r="B46" s="3" t="s">
        <v>5</v>
      </c>
      <c r="C46" s="3">
        <v>3</v>
      </c>
      <c r="D46" s="3">
        <v>3</v>
      </c>
      <c r="E46" s="3">
        <v>18</v>
      </c>
      <c r="F46" s="3">
        <v>25</v>
      </c>
      <c r="G46" s="3">
        <v>0.0874</v>
      </c>
      <c r="H46" s="3" t="s">
        <v>13</v>
      </c>
      <c r="I46" s="4">
        <f t="shared" si="2"/>
        <v>87.40740740740742</v>
      </c>
      <c r="J46" s="4"/>
      <c r="K46" s="4"/>
      <c r="L46" s="4"/>
      <c r="M46" s="3"/>
      <c r="O46" s="25" t="s">
        <v>50</v>
      </c>
      <c r="P46" s="12">
        <v>0.2283</v>
      </c>
      <c r="Q46" s="12">
        <v>150</v>
      </c>
      <c r="R46" s="12"/>
      <c r="S46" s="12"/>
      <c r="T46" s="13"/>
      <c r="U46" s="13"/>
      <c r="V46" s="24"/>
    </row>
    <row r="47" spans="1:22" ht="12.75">
      <c r="A47" s="3">
        <v>16</v>
      </c>
      <c r="B47" s="3" t="s">
        <v>20</v>
      </c>
      <c r="C47" s="3">
        <v>3</v>
      </c>
      <c r="D47" s="3">
        <v>3</v>
      </c>
      <c r="E47" s="3">
        <v>20</v>
      </c>
      <c r="F47" s="3">
        <v>5</v>
      </c>
      <c r="G47" s="3">
        <v>0.0893</v>
      </c>
      <c r="H47" s="3" t="s">
        <v>13</v>
      </c>
      <c r="I47" s="4">
        <f t="shared" si="2"/>
        <v>89.51851851851853</v>
      </c>
      <c r="J47" s="4">
        <f>AVERAGE(I47:I49)</f>
        <v>91.44444444444446</v>
      </c>
      <c r="K47" s="4">
        <f>STDEV(I47:I49)</f>
        <v>4.539719539568629</v>
      </c>
      <c r="L47" s="4">
        <f>(K47/J47)*100</f>
        <v>4.964456361618184</v>
      </c>
      <c r="M47" s="3"/>
      <c r="O47" s="25" t="s">
        <v>15</v>
      </c>
      <c r="P47" s="12">
        <v>0.2699</v>
      </c>
      <c r="Q47" s="12">
        <v>200</v>
      </c>
      <c r="R47" s="12"/>
      <c r="S47" s="12"/>
      <c r="T47" s="13"/>
      <c r="U47" s="13"/>
      <c r="V47" s="24"/>
    </row>
    <row r="48" spans="1:22" ht="12.75">
      <c r="A48" s="3">
        <v>16</v>
      </c>
      <c r="B48" s="3" t="s">
        <v>22</v>
      </c>
      <c r="C48" s="3">
        <v>3</v>
      </c>
      <c r="D48" s="3">
        <v>3</v>
      </c>
      <c r="E48" s="3">
        <v>20</v>
      </c>
      <c r="F48" s="3">
        <v>5</v>
      </c>
      <c r="G48" s="3">
        <v>0.0957</v>
      </c>
      <c r="H48" s="3" t="s">
        <v>13</v>
      </c>
      <c r="I48" s="4">
        <f t="shared" si="2"/>
        <v>96.62962962962963</v>
      </c>
      <c r="J48" s="4"/>
      <c r="K48" s="4"/>
      <c r="L48" s="4"/>
      <c r="M48" s="3"/>
      <c r="O48" s="25" t="s">
        <v>16</v>
      </c>
      <c r="P48" s="12">
        <v>0.43</v>
      </c>
      <c r="Q48" s="12">
        <v>400</v>
      </c>
      <c r="R48" s="12"/>
      <c r="S48" s="12"/>
      <c r="T48" s="13"/>
      <c r="U48" s="13"/>
      <c r="V48" s="24"/>
    </row>
    <row r="49" spans="1:22" ht="12.75">
      <c r="A49" s="3">
        <v>16</v>
      </c>
      <c r="B49" s="3" t="s">
        <v>5</v>
      </c>
      <c r="C49" s="3">
        <v>3</v>
      </c>
      <c r="D49" s="3">
        <v>3</v>
      </c>
      <c r="E49" s="3">
        <v>20</v>
      </c>
      <c r="F49" s="3">
        <v>5</v>
      </c>
      <c r="G49" s="3">
        <v>0.0881</v>
      </c>
      <c r="H49" s="3" t="s">
        <v>13</v>
      </c>
      <c r="I49" s="4">
        <f t="shared" si="2"/>
        <v>88.18518518518519</v>
      </c>
      <c r="J49" s="4"/>
      <c r="K49" s="4"/>
      <c r="L49" s="4"/>
      <c r="M49" s="3"/>
      <c r="O49" s="26"/>
      <c r="P49" s="13"/>
      <c r="Q49" s="13"/>
      <c r="R49" s="13"/>
      <c r="S49" s="13"/>
      <c r="T49" s="13"/>
      <c r="U49" s="13"/>
      <c r="V49" s="24"/>
    </row>
    <row r="50" spans="1:22" ht="12.75">
      <c r="A50" s="5" t="s">
        <v>27</v>
      </c>
      <c r="B50" s="5"/>
      <c r="C50" s="5" t="s">
        <v>28</v>
      </c>
      <c r="D50" s="5" t="s">
        <v>30</v>
      </c>
      <c r="E50" s="5" t="s">
        <v>31</v>
      </c>
      <c r="F50" s="5" t="s">
        <v>34</v>
      </c>
      <c r="G50" s="3"/>
      <c r="H50" s="5"/>
      <c r="I50" s="4"/>
      <c r="J50" s="3"/>
      <c r="K50" s="3"/>
      <c r="L50" s="3"/>
      <c r="M50" s="3"/>
      <c r="O50" s="25" t="s">
        <v>17</v>
      </c>
      <c r="P50" s="12">
        <v>0.093</v>
      </c>
      <c r="Q50" s="13"/>
      <c r="R50" s="13"/>
      <c r="S50" s="13"/>
      <c r="T50" s="13"/>
      <c r="U50" s="13"/>
      <c r="V50" s="24"/>
    </row>
    <row r="51" spans="1:22" ht="12.75">
      <c r="A51" s="3">
        <v>17</v>
      </c>
      <c r="B51" s="3" t="s">
        <v>20</v>
      </c>
      <c r="C51" s="3">
        <v>4</v>
      </c>
      <c r="D51" s="3">
        <v>3</v>
      </c>
      <c r="E51" s="3">
        <v>5</v>
      </c>
      <c r="F51" s="3">
        <v>175</v>
      </c>
      <c r="G51" s="3">
        <v>0.2086</v>
      </c>
      <c r="H51" s="3" t="s">
        <v>13</v>
      </c>
      <c r="I51" s="4">
        <f>(G51-$T$40)/$U$55</f>
        <v>222.07407407407408</v>
      </c>
      <c r="J51" s="4">
        <f>AVERAGE(I51:I53)</f>
        <v>222.66666666666666</v>
      </c>
      <c r="K51" s="4">
        <f>STDEV(I51:I53)</f>
        <v>0.9318330092810496</v>
      </c>
      <c r="L51" s="4">
        <f>(K51/J51)*100</f>
        <v>0.4184878784196331</v>
      </c>
      <c r="M51" s="3"/>
      <c r="O51" s="25" t="s">
        <v>17</v>
      </c>
      <c r="P51" s="12">
        <v>0.097</v>
      </c>
      <c r="Q51" s="13"/>
      <c r="R51" s="13"/>
      <c r="S51" s="13"/>
      <c r="T51" s="13"/>
      <c r="U51" s="13"/>
      <c r="V51" s="24"/>
    </row>
    <row r="52" spans="1:22" ht="12.75">
      <c r="A52" s="3">
        <v>17</v>
      </c>
      <c r="B52" s="3" t="s">
        <v>22</v>
      </c>
      <c r="C52" s="3">
        <v>4</v>
      </c>
      <c r="D52" s="3">
        <v>3</v>
      </c>
      <c r="E52" s="3">
        <v>5</v>
      </c>
      <c r="F52" s="3">
        <v>175</v>
      </c>
      <c r="G52" s="3">
        <v>0.2087</v>
      </c>
      <c r="H52" s="3" t="s">
        <v>13</v>
      </c>
      <c r="I52" s="4">
        <f aca="true" t="shared" si="3" ref="I52:I74">(G52-$T$40)/$U$55</f>
        <v>222.1851851851852</v>
      </c>
      <c r="J52" s="4"/>
      <c r="K52" s="4"/>
      <c r="L52" s="4"/>
      <c r="M52" s="3"/>
      <c r="O52" s="25" t="s">
        <v>17</v>
      </c>
      <c r="P52" s="12">
        <v>0.0967</v>
      </c>
      <c r="Q52" s="37">
        <f>AVERAGE(P49:P52)</f>
        <v>0.09556666666666667</v>
      </c>
      <c r="R52" s="39" t="s">
        <v>55</v>
      </c>
      <c r="S52" s="13"/>
      <c r="T52" s="13"/>
      <c r="U52" s="13"/>
      <c r="V52" s="24"/>
    </row>
    <row r="53" spans="1:22" ht="12.75">
      <c r="A53" s="3">
        <v>17</v>
      </c>
      <c r="B53" s="3" t="s">
        <v>5</v>
      </c>
      <c r="C53" s="3">
        <v>4</v>
      </c>
      <c r="D53" s="3">
        <v>3</v>
      </c>
      <c r="E53" s="3">
        <v>5</v>
      </c>
      <c r="F53" s="3">
        <v>175</v>
      </c>
      <c r="G53" s="3">
        <v>0.2101</v>
      </c>
      <c r="H53" s="3" t="s">
        <v>13</v>
      </c>
      <c r="I53" s="4">
        <f t="shared" si="3"/>
        <v>223.74074074074073</v>
      </c>
      <c r="J53" s="4"/>
      <c r="K53" s="4"/>
      <c r="L53" s="4"/>
      <c r="M53" s="3"/>
      <c r="O53" s="25" t="s">
        <v>17</v>
      </c>
      <c r="P53" s="12">
        <v>0.0951</v>
      </c>
      <c r="Q53" s="13"/>
      <c r="R53" s="13"/>
      <c r="S53" s="13"/>
      <c r="T53" s="13"/>
      <c r="U53" s="13"/>
      <c r="V53" s="24"/>
    </row>
    <row r="54" spans="1:22" ht="12.75">
      <c r="A54" s="3">
        <v>18</v>
      </c>
      <c r="B54" s="3" t="s">
        <v>20</v>
      </c>
      <c r="C54" s="3">
        <v>4</v>
      </c>
      <c r="D54" s="3">
        <v>3</v>
      </c>
      <c r="E54" s="3">
        <v>7</v>
      </c>
      <c r="F54" s="3">
        <v>150</v>
      </c>
      <c r="G54" s="3">
        <v>0.1572</v>
      </c>
      <c r="H54" s="3" t="s">
        <v>13</v>
      </c>
      <c r="I54" s="4">
        <f t="shared" si="3"/>
        <v>164.96296296296296</v>
      </c>
      <c r="J54" s="4">
        <f>AVERAGE(I54:I56)</f>
        <v>162.14814814814815</v>
      </c>
      <c r="K54" s="4">
        <f>STDEV(I54:I56)</f>
        <v>2.6348409499006435</v>
      </c>
      <c r="L54" s="4">
        <f>(K54/J54)*100</f>
        <v>1.6249590143288573</v>
      </c>
      <c r="M54" s="3"/>
      <c r="O54" s="26"/>
      <c r="P54" s="13"/>
      <c r="Q54" s="13"/>
      <c r="R54" s="13"/>
      <c r="S54" s="13"/>
      <c r="T54" s="13"/>
      <c r="U54" s="13"/>
      <c r="V54" s="24"/>
    </row>
    <row r="55" spans="1:22" ht="12.75">
      <c r="A55" s="3">
        <v>18</v>
      </c>
      <c r="B55" s="3" t="s">
        <v>22</v>
      </c>
      <c r="C55" s="3">
        <v>4</v>
      </c>
      <c r="D55" s="3">
        <v>3</v>
      </c>
      <c r="E55" s="3">
        <v>7</v>
      </c>
      <c r="F55" s="3">
        <v>150</v>
      </c>
      <c r="G55" s="3">
        <v>0.1543</v>
      </c>
      <c r="H55" s="3" t="s">
        <v>13</v>
      </c>
      <c r="I55" s="4">
        <f t="shared" si="3"/>
        <v>161.74074074074073</v>
      </c>
      <c r="J55" s="4"/>
      <c r="K55" s="4"/>
      <c r="L55" s="4"/>
      <c r="M55" s="3"/>
      <c r="O55" s="26"/>
      <c r="P55" s="13"/>
      <c r="Q55" s="13"/>
      <c r="R55" s="13"/>
      <c r="S55" s="13"/>
      <c r="T55" t="s">
        <v>1</v>
      </c>
      <c r="U55" s="36">
        <v>0.0009</v>
      </c>
      <c r="V55" s="24"/>
    </row>
    <row r="56" spans="1:22" ht="12.75">
      <c r="A56" s="3">
        <v>18</v>
      </c>
      <c r="B56" s="3" t="s">
        <v>5</v>
      </c>
      <c r="C56" s="3">
        <v>4</v>
      </c>
      <c r="D56" s="3">
        <v>3</v>
      </c>
      <c r="E56" s="3">
        <v>7</v>
      </c>
      <c r="F56" s="3">
        <v>150</v>
      </c>
      <c r="G56" s="3">
        <v>0.1525</v>
      </c>
      <c r="H56" s="3" t="s">
        <v>13</v>
      </c>
      <c r="I56" s="4">
        <f t="shared" si="3"/>
        <v>159.74074074074073</v>
      </c>
      <c r="J56" s="4"/>
      <c r="K56" s="4"/>
      <c r="L56" s="4"/>
      <c r="M56" s="3"/>
      <c r="O56" s="26"/>
      <c r="P56" s="13"/>
      <c r="Q56" s="13"/>
      <c r="R56" s="13"/>
      <c r="S56" s="13"/>
      <c r="T56" t="s">
        <v>3</v>
      </c>
      <c r="U56">
        <v>0.094</v>
      </c>
      <c r="V56" s="24"/>
    </row>
    <row r="57" spans="1:22" ht="12.75">
      <c r="A57" s="3">
        <v>19</v>
      </c>
      <c r="B57" s="3" t="s">
        <v>20</v>
      </c>
      <c r="C57" s="3">
        <v>4</v>
      </c>
      <c r="D57" s="3">
        <v>3</v>
      </c>
      <c r="E57" s="3">
        <v>9</v>
      </c>
      <c r="F57" s="3">
        <v>125</v>
      </c>
      <c r="G57" s="3">
        <v>0.1485</v>
      </c>
      <c r="H57" s="3" t="s">
        <v>13</v>
      </c>
      <c r="I57" s="4">
        <f t="shared" si="3"/>
        <v>155.29629629629628</v>
      </c>
      <c r="J57" s="4">
        <f>AVERAGE(I57:I59)</f>
        <v>155.25925925925924</v>
      </c>
      <c r="K57" s="4">
        <f>STDEV(I57:I59)</f>
        <v>0.2796234976121505</v>
      </c>
      <c r="L57" s="4">
        <f>(K57/J57)*100</f>
        <v>0.1801010122979023</v>
      </c>
      <c r="M57" s="3"/>
      <c r="O57" s="26"/>
      <c r="P57" s="13"/>
      <c r="Q57" s="13"/>
      <c r="R57" s="13"/>
      <c r="S57" s="13"/>
      <c r="T57" s="13"/>
      <c r="U57" s="13"/>
      <c r="V57" s="24"/>
    </row>
    <row r="58" spans="1:22" ht="12.75">
      <c r="A58" s="3">
        <v>19</v>
      </c>
      <c r="B58" s="3" t="s">
        <v>22</v>
      </c>
      <c r="C58" s="3">
        <v>4</v>
      </c>
      <c r="D58" s="3">
        <v>3</v>
      </c>
      <c r="E58" s="3">
        <v>9</v>
      </c>
      <c r="F58" s="3">
        <v>125</v>
      </c>
      <c r="G58" s="3">
        <v>0.1482</v>
      </c>
      <c r="H58" s="3" t="s">
        <v>13</v>
      </c>
      <c r="I58" s="4">
        <f t="shared" si="3"/>
        <v>154.96296296296296</v>
      </c>
      <c r="J58" s="4"/>
      <c r="K58" s="4"/>
      <c r="L58" s="4"/>
      <c r="M58" s="3"/>
      <c r="O58" s="26"/>
      <c r="P58" s="13"/>
      <c r="Q58" s="13"/>
      <c r="R58" s="13"/>
      <c r="S58" s="13"/>
      <c r="T58" s="13"/>
      <c r="U58" s="13"/>
      <c r="V58" s="24"/>
    </row>
    <row r="59" spans="1:22" ht="12.75">
      <c r="A59" s="3">
        <v>19</v>
      </c>
      <c r="B59" s="3" t="s">
        <v>5</v>
      </c>
      <c r="C59" s="3">
        <v>4</v>
      </c>
      <c r="D59" s="3">
        <v>3</v>
      </c>
      <c r="E59" s="3">
        <v>9</v>
      </c>
      <c r="F59" s="3">
        <v>125</v>
      </c>
      <c r="G59" s="3">
        <v>0.1487</v>
      </c>
      <c r="H59" s="3" t="s">
        <v>13</v>
      </c>
      <c r="I59" s="4">
        <f t="shared" si="3"/>
        <v>155.5185185185185</v>
      </c>
      <c r="J59" s="4"/>
      <c r="K59" s="4"/>
      <c r="L59" s="4"/>
      <c r="M59" s="3"/>
      <c r="O59" s="26"/>
      <c r="P59" s="13"/>
      <c r="Q59" s="13"/>
      <c r="R59" s="13"/>
      <c r="S59" s="13"/>
      <c r="T59" s="13"/>
      <c r="U59" s="13"/>
      <c r="V59" s="24"/>
    </row>
    <row r="60" spans="1:22" ht="12.75">
      <c r="A60" s="3">
        <v>20</v>
      </c>
      <c r="B60" s="3" t="s">
        <v>20</v>
      </c>
      <c r="C60" s="3">
        <v>4</v>
      </c>
      <c r="D60" s="3">
        <v>3</v>
      </c>
      <c r="E60" s="3">
        <v>12</v>
      </c>
      <c r="F60" s="3">
        <v>100</v>
      </c>
      <c r="G60" s="3">
        <v>0.077</v>
      </c>
      <c r="H60" s="3" t="s">
        <v>13</v>
      </c>
      <c r="I60" s="4">
        <f t="shared" si="3"/>
        <v>75.85185185185186</v>
      </c>
      <c r="J60" s="4">
        <f>AVERAGE(I60:I62)</f>
        <v>76.96296296296298</v>
      </c>
      <c r="K60" s="4">
        <f>STDEV(I60:I62)</f>
        <v>1.8291197370170984</v>
      </c>
      <c r="L60" s="4">
        <f>(K60/J60)*100</f>
        <v>2.3766233349115327</v>
      </c>
      <c r="M60" s="3"/>
      <c r="O60" s="26"/>
      <c r="P60" s="13"/>
      <c r="Q60" s="13"/>
      <c r="R60" s="13"/>
      <c r="S60" s="13"/>
      <c r="T60" s="13"/>
      <c r="U60" s="13"/>
      <c r="V60" s="24"/>
    </row>
    <row r="61" spans="1:22" ht="12.75">
      <c r="A61" s="3">
        <v>20</v>
      </c>
      <c r="B61" s="3" t="s">
        <v>22</v>
      </c>
      <c r="C61" s="3">
        <v>4</v>
      </c>
      <c r="D61" s="3">
        <v>3</v>
      </c>
      <c r="E61" s="3">
        <v>12</v>
      </c>
      <c r="F61" s="3">
        <v>100</v>
      </c>
      <c r="G61" s="3">
        <v>0.0771</v>
      </c>
      <c r="H61" s="3" t="s">
        <v>13</v>
      </c>
      <c r="I61" s="4">
        <f t="shared" si="3"/>
        <v>75.96296296296298</v>
      </c>
      <c r="J61" s="4"/>
      <c r="K61" s="4"/>
      <c r="L61" s="4"/>
      <c r="M61" s="3"/>
      <c r="O61" s="26"/>
      <c r="P61" s="13"/>
      <c r="Q61" s="13"/>
      <c r="R61" s="13"/>
      <c r="S61" s="13"/>
      <c r="T61" s="13"/>
      <c r="U61" s="13"/>
      <c r="V61" s="24"/>
    </row>
    <row r="62" spans="1:22" ht="12.75">
      <c r="A62" s="3">
        <v>20</v>
      </c>
      <c r="B62" s="3" t="s">
        <v>5</v>
      </c>
      <c r="C62" s="3">
        <v>4</v>
      </c>
      <c r="D62" s="3">
        <v>3</v>
      </c>
      <c r="E62" s="3">
        <v>12</v>
      </c>
      <c r="F62" s="3">
        <v>100</v>
      </c>
      <c r="G62" s="3">
        <v>0.0799</v>
      </c>
      <c r="H62" s="3" t="s">
        <v>13</v>
      </c>
      <c r="I62" s="4">
        <f t="shared" si="3"/>
        <v>79.07407407407408</v>
      </c>
      <c r="J62" s="4"/>
      <c r="K62" s="4"/>
      <c r="L62" s="4"/>
      <c r="M62" s="3"/>
      <c r="O62" s="26"/>
      <c r="P62" s="13"/>
      <c r="Q62" s="13"/>
      <c r="R62" s="13"/>
      <c r="S62" s="13"/>
      <c r="T62" s="13"/>
      <c r="U62" s="13"/>
      <c r="V62" s="24"/>
    </row>
    <row r="63" spans="1:22" ht="12.75">
      <c r="A63" s="3">
        <v>21</v>
      </c>
      <c r="B63" s="3" t="s">
        <v>20</v>
      </c>
      <c r="C63" s="3">
        <v>4</v>
      </c>
      <c r="D63" s="3">
        <v>3</v>
      </c>
      <c r="E63" s="3">
        <v>14</v>
      </c>
      <c r="F63" s="3">
        <v>75</v>
      </c>
      <c r="G63" s="3">
        <v>0.0679</v>
      </c>
      <c r="H63" s="3" t="s">
        <v>13</v>
      </c>
      <c r="I63" s="4">
        <f t="shared" si="3"/>
        <v>65.74074074074075</v>
      </c>
      <c r="J63" s="4">
        <f>AVERAGE(I63:I65)</f>
        <v>68.48148148148148</v>
      </c>
      <c r="K63" s="4">
        <f>STDEV(I63:I65)</f>
        <v>4.002057084219196</v>
      </c>
      <c r="L63" s="4">
        <f>(K63/J63)*100</f>
        <v>5.843998987231925</v>
      </c>
      <c r="M63" s="3"/>
      <c r="O63" s="26"/>
      <c r="P63" s="13"/>
      <c r="Q63" s="13"/>
      <c r="R63" s="13"/>
      <c r="S63" s="13"/>
      <c r="T63" s="13"/>
      <c r="U63" s="13"/>
      <c r="V63" s="24"/>
    </row>
    <row r="64" spans="1:22" ht="12.75">
      <c r="A64" s="3">
        <v>21</v>
      </c>
      <c r="B64" s="3" t="s">
        <v>22</v>
      </c>
      <c r="C64" s="3">
        <v>4</v>
      </c>
      <c r="D64" s="3">
        <v>3</v>
      </c>
      <c r="E64" s="3">
        <v>14</v>
      </c>
      <c r="F64" s="3">
        <v>75</v>
      </c>
      <c r="G64" s="3">
        <v>0.0687</v>
      </c>
      <c r="H64" s="3" t="s">
        <v>13</v>
      </c>
      <c r="I64" s="4">
        <f t="shared" si="3"/>
        <v>66.62962962962962</v>
      </c>
      <c r="J64" s="3"/>
      <c r="K64" s="3"/>
      <c r="L64" s="3"/>
      <c r="M64" s="3"/>
      <c r="O64" s="26"/>
      <c r="P64" s="13"/>
      <c r="Q64" s="13"/>
      <c r="R64" s="13"/>
      <c r="S64" s="13"/>
      <c r="T64" s="13"/>
      <c r="U64" s="13"/>
      <c r="V64" s="24"/>
    </row>
    <row r="65" spans="1:22" ht="12.75">
      <c r="A65" s="3">
        <v>21</v>
      </c>
      <c r="B65" s="3" t="s">
        <v>5</v>
      </c>
      <c r="C65" s="3">
        <v>4</v>
      </c>
      <c r="D65" s="3">
        <v>3</v>
      </c>
      <c r="E65" s="3">
        <v>14</v>
      </c>
      <c r="F65" s="3">
        <v>75</v>
      </c>
      <c r="G65" s="3">
        <v>0.0745</v>
      </c>
      <c r="H65" s="3" t="s">
        <v>13</v>
      </c>
      <c r="I65" s="4">
        <f t="shared" si="3"/>
        <v>73.07407407407408</v>
      </c>
      <c r="J65" s="3"/>
      <c r="K65" s="3"/>
      <c r="L65" s="3"/>
      <c r="M65" s="3"/>
      <c r="O65" s="26"/>
      <c r="P65" s="13"/>
      <c r="Q65" s="13"/>
      <c r="R65" s="13"/>
      <c r="S65" s="13"/>
      <c r="T65" s="13"/>
      <c r="U65" s="13"/>
      <c r="V65" s="24"/>
    </row>
    <row r="66" spans="1:22" ht="12.75">
      <c r="A66" s="3">
        <v>22</v>
      </c>
      <c r="B66" s="3" t="s">
        <v>20</v>
      </c>
      <c r="C66" s="3">
        <v>4</v>
      </c>
      <c r="D66" s="3">
        <v>3</v>
      </c>
      <c r="E66" s="3">
        <v>16</v>
      </c>
      <c r="F66" s="3">
        <v>45</v>
      </c>
      <c r="G66">
        <v>0.0973</v>
      </c>
      <c r="H66" s="3" t="s">
        <v>8</v>
      </c>
      <c r="I66" s="4">
        <f aca="true" t="shared" si="4" ref="I66:I71">(G66-$T$40)/$U$20</f>
        <v>110.70833333333333</v>
      </c>
      <c r="J66" s="4">
        <f>AVERAGE(I66:I68)</f>
        <v>110.875</v>
      </c>
      <c r="K66" s="4">
        <f>STDEV(I66:I68)</f>
        <v>0.5204164998653681</v>
      </c>
      <c r="L66" s="4">
        <f>(K66/J66)*100</f>
        <v>0.4693722659439622</v>
      </c>
      <c r="M66" s="3"/>
      <c r="O66" s="26"/>
      <c r="P66" s="13"/>
      <c r="Q66" s="13"/>
      <c r="R66" s="13"/>
      <c r="S66" s="13"/>
      <c r="T66" s="13"/>
      <c r="U66" s="13"/>
      <c r="V66" s="24"/>
    </row>
    <row r="67" spans="1:22" ht="12.75">
      <c r="A67" s="3">
        <v>22</v>
      </c>
      <c r="B67" s="3" t="s">
        <v>22</v>
      </c>
      <c r="C67" s="3">
        <v>4</v>
      </c>
      <c r="D67" s="3">
        <v>3</v>
      </c>
      <c r="E67" s="3">
        <v>16</v>
      </c>
      <c r="F67" s="3">
        <v>45</v>
      </c>
      <c r="G67">
        <v>0.0971</v>
      </c>
      <c r="H67" s="3" t="s">
        <v>8</v>
      </c>
      <c r="I67" s="4">
        <f t="shared" si="4"/>
        <v>110.45833333333334</v>
      </c>
      <c r="J67" s="3"/>
      <c r="K67" s="3"/>
      <c r="L67" s="3"/>
      <c r="M67" s="3"/>
      <c r="O67" s="26"/>
      <c r="P67" s="13"/>
      <c r="Q67" s="13"/>
      <c r="R67" s="13"/>
      <c r="S67" s="13"/>
      <c r="T67" s="13"/>
      <c r="U67" s="13"/>
      <c r="V67" s="24"/>
    </row>
    <row r="68" spans="1:22" ht="12.75">
      <c r="A68" s="3">
        <v>22</v>
      </c>
      <c r="B68" s="3" t="s">
        <v>5</v>
      </c>
      <c r="C68" s="3">
        <v>4</v>
      </c>
      <c r="D68" s="3">
        <v>3</v>
      </c>
      <c r="E68" s="3">
        <v>16</v>
      </c>
      <c r="F68" s="3">
        <v>45</v>
      </c>
      <c r="G68">
        <v>0.0979</v>
      </c>
      <c r="H68" s="3" t="s">
        <v>8</v>
      </c>
      <c r="I68" s="4">
        <f t="shared" si="4"/>
        <v>111.45833333333333</v>
      </c>
      <c r="J68" s="3"/>
      <c r="K68" s="3"/>
      <c r="L68" s="3"/>
      <c r="M68" s="3"/>
      <c r="O68" s="26"/>
      <c r="P68" s="13"/>
      <c r="Q68" s="13"/>
      <c r="R68" s="13"/>
      <c r="S68" s="13"/>
      <c r="T68" s="13"/>
      <c r="U68" s="13"/>
      <c r="V68" s="24"/>
    </row>
    <row r="69" spans="1:22" ht="12.75">
      <c r="A69" s="3">
        <v>23</v>
      </c>
      <c r="B69" s="3" t="s">
        <v>20</v>
      </c>
      <c r="C69" s="3">
        <v>4</v>
      </c>
      <c r="D69" s="3">
        <v>3</v>
      </c>
      <c r="E69" s="3">
        <v>18</v>
      </c>
      <c r="F69" s="3">
        <v>25</v>
      </c>
      <c r="G69">
        <v>0.0942</v>
      </c>
      <c r="H69" s="3" t="s">
        <v>8</v>
      </c>
      <c r="I69" s="4">
        <f t="shared" si="4"/>
        <v>106.83333333333334</v>
      </c>
      <c r="J69" s="4">
        <f>AVERAGE(I69:I71)</f>
        <v>107.625</v>
      </c>
      <c r="K69" s="4">
        <f>STDEV(I69:I71)</f>
        <v>2.292424117246222</v>
      </c>
      <c r="L69" s="4">
        <f>(K69/J69)*100</f>
        <v>2.130010794189289</v>
      </c>
      <c r="M69" s="3"/>
      <c r="O69" s="26"/>
      <c r="P69" s="13"/>
      <c r="Q69" s="13"/>
      <c r="R69" s="13"/>
      <c r="S69" s="13"/>
      <c r="T69" s="13"/>
      <c r="U69" s="13"/>
      <c r="V69" s="24"/>
    </row>
    <row r="70" spans="1:22" ht="13.5" thickBot="1">
      <c r="A70" s="3">
        <v>23</v>
      </c>
      <c r="B70" s="3" t="s">
        <v>22</v>
      </c>
      <c r="C70" s="3">
        <v>4</v>
      </c>
      <c r="D70" s="3">
        <v>3</v>
      </c>
      <c r="E70" s="3">
        <v>18</v>
      </c>
      <c r="F70" s="3">
        <v>25</v>
      </c>
      <c r="G70">
        <v>0.0934</v>
      </c>
      <c r="H70" s="3" t="s">
        <v>8</v>
      </c>
      <c r="I70" s="4">
        <f t="shared" si="4"/>
        <v>105.83333333333333</v>
      </c>
      <c r="J70" s="3"/>
      <c r="K70" s="3"/>
      <c r="L70" s="3"/>
      <c r="M70" s="3"/>
      <c r="O70" s="27"/>
      <c r="P70" s="28"/>
      <c r="Q70" s="28"/>
      <c r="R70" s="28"/>
      <c r="S70" s="28"/>
      <c r="T70" s="28"/>
      <c r="U70" s="28"/>
      <c r="V70" s="29"/>
    </row>
    <row r="71" spans="1:13" ht="12.75">
      <c r="A71" s="3">
        <v>23</v>
      </c>
      <c r="B71" s="3" t="s">
        <v>5</v>
      </c>
      <c r="C71" s="3">
        <v>4</v>
      </c>
      <c r="D71" s="3">
        <v>3</v>
      </c>
      <c r="E71" s="3">
        <v>18</v>
      </c>
      <c r="F71" s="3">
        <v>25</v>
      </c>
      <c r="G71">
        <v>0.0969</v>
      </c>
      <c r="H71" s="3" t="s">
        <v>8</v>
      </c>
      <c r="I71" s="4">
        <f t="shared" si="4"/>
        <v>110.20833333333333</v>
      </c>
      <c r="J71" s="3"/>
      <c r="K71" s="3"/>
      <c r="L71" s="3"/>
      <c r="M71" s="3"/>
    </row>
    <row r="72" spans="1:13" ht="12.75">
      <c r="A72" s="7">
        <v>40</v>
      </c>
      <c r="B72" s="3" t="s">
        <v>20</v>
      </c>
      <c r="C72" s="3">
        <v>4</v>
      </c>
      <c r="D72" s="3">
        <v>3</v>
      </c>
      <c r="E72" s="3">
        <v>20</v>
      </c>
      <c r="F72" s="3">
        <v>5</v>
      </c>
      <c r="G72" s="3">
        <v>0.0898</v>
      </c>
      <c r="H72" s="3" t="s">
        <v>13</v>
      </c>
      <c r="I72" s="4">
        <f>(G72-$T$40)/$U$55</f>
        <v>90.07407407407409</v>
      </c>
      <c r="J72" s="4">
        <f>AVERAGE(I72:I74)</f>
        <v>90.59259259259261</v>
      </c>
      <c r="K72" s="4">
        <f>STDEV(I72:I74)</f>
        <v>1.8336138954794867</v>
      </c>
      <c r="L72" s="4">
        <f>(K72/J72)*100</f>
        <v>2.024021879719793</v>
      </c>
      <c r="M72" s="3"/>
    </row>
    <row r="73" spans="1:13" ht="12.75">
      <c r="A73" s="7">
        <v>40</v>
      </c>
      <c r="B73" s="3" t="s">
        <v>22</v>
      </c>
      <c r="C73" s="3">
        <v>4</v>
      </c>
      <c r="D73" s="3">
        <v>3</v>
      </c>
      <c r="E73" s="3">
        <v>20</v>
      </c>
      <c r="F73" s="3">
        <v>5</v>
      </c>
      <c r="G73" s="3">
        <v>0.0921</v>
      </c>
      <c r="H73" s="3" t="s">
        <v>13</v>
      </c>
      <c r="I73" s="4">
        <f t="shared" si="3"/>
        <v>92.62962962962963</v>
      </c>
      <c r="J73" s="3"/>
      <c r="K73" s="3"/>
      <c r="L73" s="3"/>
      <c r="M73" s="3"/>
    </row>
    <row r="74" spans="1:13" ht="12.75">
      <c r="A74" s="7">
        <v>40</v>
      </c>
      <c r="B74" s="3" t="s">
        <v>5</v>
      </c>
      <c r="C74" s="3">
        <v>4</v>
      </c>
      <c r="D74" s="3">
        <v>3</v>
      </c>
      <c r="E74" s="3">
        <v>20</v>
      </c>
      <c r="F74" s="3">
        <v>5</v>
      </c>
      <c r="G74" s="3">
        <v>0.0889</v>
      </c>
      <c r="H74" s="3" t="s">
        <v>13</v>
      </c>
      <c r="I74" s="4">
        <f t="shared" si="3"/>
        <v>89.07407407407409</v>
      </c>
      <c r="J74" s="3"/>
      <c r="K74" s="3"/>
      <c r="L74" s="3"/>
      <c r="M74" s="3"/>
    </row>
    <row r="75" spans="1:13" ht="12.75">
      <c r="A75" s="8">
        <v>24</v>
      </c>
      <c r="B75" s="3" t="s">
        <v>20</v>
      </c>
      <c r="C75" s="3">
        <v>5</v>
      </c>
      <c r="D75" s="3">
        <v>3</v>
      </c>
      <c r="E75" s="3">
        <v>5</v>
      </c>
      <c r="F75" s="3">
        <v>175</v>
      </c>
      <c r="G75">
        <v>0.23</v>
      </c>
      <c r="H75" s="3" t="s">
        <v>8</v>
      </c>
      <c r="I75" s="4">
        <f aca="true" t="shared" si="5" ref="I75:I98">(G75-$T$40)/$U$20</f>
        <v>276.5833333333333</v>
      </c>
      <c r="J75" s="4">
        <f>AVERAGE(I75:I77)</f>
        <v>279.8333333333333</v>
      </c>
      <c r="K75" s="4">
        <f>STDEV(I75:I77)</f>
        <v>5.414101956924241</v>
      </c>
      <c r="L75" s="4">
        <f>(K75/J75)*100</f>
        <v>1.9347594843088414</v>
      </c>
      <c r="M75" s="3"/>
    </row>
    <row r="76" spans="1:13" ht="12.75">
      <c r="A76" s="8">
        <v>24</v>
      </c>
      <c r="B76" s="3" t="s">
        <v>22</v>
      </c>
      <c r="C76" s="3">
        <v>5</v>
      </c>
      <c r="D76" s="3">
        <v>3</v>
      </c>
      <c r="E76" s="3">
        <v>5</v>
      </c>
      <c r="F76" s="3">
        <v>175</v>
      </c>
      <c r="G76">
        <v>0.2302</v>
      </c>
      <c r="H76" s="3" t="s">
        <v>8</v>
      </c>
      <c r="I76" s="4">
        <f t="shared" si="5"/>
        <v>276.8333333333333</v>
      </c>
      <c r="J76" s="3"/>
      <c r="K76" s="3"/>
      <c r="L76" s="3"/>
      <c r="M76" s="3"/>
    </row>
    <row r="77" spans="1:13" ht="12.75">
      <c r="A77" s="8">
        <v>24</v>
      </c>
      <c r="B77" s="3" t="s">
        <v>5</v>
      </c>
      <c r="C77" s="3">
        <v>5</v>
      </c>
      <c r="D77" s="3">
        <v>3</v>
      </c>
      <c r="E77" s="3">
        <v>5</v>
      </c>
      <c r="F77" s="3">
        <v>175</v>
      </c>
      <c r="G77">
        <v>0.2376</v>
      </c>
      <c r="H77" s="3" t="s">
        <v>8</v>
      </c>
      <c r="I77" s="4">
        <f t="shared" si="5"/>
        <v>286.0833333333333</v>
      </c>
      <c r="J77" s="3"/>
      <c r="K77" s="3"/>
      <c r="L77" s="3"/>
      <c r="M77" s="3"/>
    </row>
    <row r="78" spans="1:13" ht="12.75">
      <c r="A78" s="3">
        <v>25</v>
      </c>
      <c r="B78" s="3" t="s">
        <v>20</v>
      </c>
      <c r="C78" s="3">
        <v>5</v>
      </c>
      <c r="D78" s="3">
        <v>3</v>
      </c>
      <c r="E78" s="3">
        <v>7</v>
      </c>
      <c r="F78" s="3">
        <v>150</v>
      </c>
      <c r="G78">
        <v>0.1999</v>
      </c>
      <c r="H78" s="3" t="s">
        <v>8</v>
      </c>
      <c r="I78" s="4">
        <f t="shared" si="5"/>
        <v>238.95833333333331</v>
      </c>
      <c r="J78" s="4">
        <f>AVERAGE(I78:I80)</f>
        <v>238.45833333333334</v>
      </c>
      <c r="K78" s="4">
        <f>STDEV(I78:I80)</f>
        <v>0.572821961856778</v>
      </c>
      <c r="L78" s="4">
        <f>K78/J78</f>
        <v>0.0024021889017233396</v>
      </c>
      <c r="M78" s="3"/>
    </row>
    <row r="79" spans="1:13" ht="12.75">
      <c r="A79" s="3">
        <v>25</v>
      </c>
      <c r="B79" s="3" t="s">
        <v>22</v>
      </c>
      <c r="C79" s="3">
        <v>5</v>
      </c>
      <c r="D79" s="3">
        <v>3</v>
      </c>
      <c r="E79" s="3">
        <v>7</v>
      </c>
      <c r="F79" s="3">
        <v>150</v>
      </c>
      <c r="G79">
        <v>0.1996</v>
      </c>
      <c r="H79" s="3" t="s">
        <v>8</v>
      </c>
      <c r="I79" s="4">
        <f t="shared" si="5"/>
        <v>238.58333333333331</v>
      </c>
      <c r="J79" s="3"/>
      <c r="K79" s="3"/>
      <c r="L79" s="3"/>
      <c r="M79" s="3"/>
    </row>
    <row r="80" spans="1:13" ht="12.75">
      <c r="A80" s="3">
        <v>25</v>
      </c>
      <c r="B80" s="3" t="s">
        <v>5</v>
      </c>
      <c r="C80" s="3">
        <v>5</v>
      </c>
      <c r="D80" s="3">
        <v>3</v>
      </c>
      <c r="E80" s="3">
        <v>7</v>
      </c>
      <c r="F80" s="3">
        <v>150</v>
      </c>
      <c r="G80">
        <v>0.199</v>
      </c>
      <c r="H80" s="3" t="s">
        <v>8</v>
      </c>
      <c r="I80" s="4">
        <f t="shared" si="5"/>
        <v>237.83333333333331</v>
      </c>
      <c r="J80" s="3"/>
      <c r="K80" s="3"/>
      <c r="L80" s="3"/>
      <c r="M80" s="3"/>
    </row>
    <row r="81" spans="1:13" ht="12.75">
      <c r="A81" s="3">
        <v>26</v>
      </c>
      <c r="B81" s="3" t="s">
        <v>20</v>
      </c>
      <c r="C81" s="3">
        <v>5</v>
      </c>
      <c r="D81" s="3">
        <v>3</v>
      </c>
      <c r="E81" s="3">
        <v>9</v>
      </c>
      <c r="F81" s="3">
        <v>125</v>
      </c>
      <c r="G81">
        <v>0.1152</v>
      </c>
      <c r="H81" s="3" t="s">
        <v>8</v>
      </c>
      <c r="I81" s="4">
        <f t="shared" si="5"/>
        <v>133.08333333333331</v>
      </c>
      <c r="J81" s="4">
        <f>AVERAGE(I81:I83)</f>
        <v>132.62499999999997</v>
      </c>
      <c r="K81" s="4">
        <f>STDEV(I81:I83)</f>
        <v>0.4018187817110577</v>
      </c>
      <c r="L81" s="4">
        <f>(K81/J81)*100</f>
        <v>0.30297363371239044</v>
      </c>
      <c r="M81" s="3"/>
    </row>
    <row r="82" spans="1:13" ht="12.75">
      <c r="A82" s="3">
        <v>26</v>
      </c>
      <c r="B82" s="3" t="s">
        <v>22</v>
      </c>
      <c r="C82" s="3">
        <v>5</v>
      </c>
      <c r="D82" s="3">
        <v>3</v>
      </c>
      <c r="E82" s="3">
        <v>9</v>
      </c>
      <c r="F82" s="3">
        <v>125</v>
      </c>
      <c r="G82">
        <v>0.1146</v>
      </c>
      <c r="H82" s="3" t="s">
        <v>8</v>
      </c>
      <c r="I82" s="4">
        <f t="shared" si="5"/>
        <v>132.33333333333331</v>
      </c>
      <c r="J82" s="3"/>
      <c r="K82" s="3"/>
      <c r="L82" s="3"/>
      <c r="M82" s="3"/>
    </row>
    <row r="83" spans="1:13" ht="12.75">
      <c r="A83" s="3">
        <v>26</v>
      </c>
      <c r="B83" s="3" t="s">
        <v>5</v>
      </c>
      <c r="C83" s="3">
        <v>5</v>
      </c>
      <c r="D83" s="3">
        <v>3</v>
      </c>
      <c r="E83" s="3">
        <v>9</v>
      </c>
      <c r="F83" s="3">
        <v>125</v>
      </c>
      <c r="G83">
        <v>0.1147</v>
      </c>
      <c r="H83" s="3" t="s">
        <v>8</v>
      </c>
      <c r="I83" s="4">
        <f t="shared" si="5"/>
        <v>132.45833333333331</v>
      </c>
      <c r="J83" s="3"/>
      <c r="K83" s="3"/>
      <c r="L83" s="3"/>
      <c r="M83" s="3"/>
    </row>
    <row r="84" spans="1:13" ht="12.75">
      <c r="A84" s="3">
        <v>27</v>
      </c>
      <c r="B84" s="3" t="s">
        <v>20</v>
      </c>
      <c r="C84" s="3">
        <v>5</v>
      </c>
      <c r="D84" s="3">
        <v>3</v>
      </c>
      <c r="E84" s="3">
        <v>12</v>
      </c>
      <c r="F84" s="3">
        <v>100</v>
      </c>
      <c r="G84">
        <v>0.1081</v>
      </c>
      <c r="H84" s="3" t="s">
        <v>8</v>
      </c>
      <c r="I84" s="4">
        <f t="shared" si="5"/>
        <v>124.20833333333333</v>
      </c>
      <c r="J84" s="4">
        <f>AVERAGE(I84:I86)</f>
        <v>123.70833333333334</v>
      </c>
      <c r="K84" s="4">
        <f>STDEV(I84:I86)</f>
        <v>0.7071067811865476</v>
      </c>
      <c r="L84" s="4">
        <f>(K84/J84)*100</f>
        <v>0.5715918743171822</v>
      </c>
      <c r="M84" s="3"/>
    </row>
    <row r="85" spans="1:13" ht="12.75">
      <c r="A85" s="3">
        <v>27</v>
      </c>
      <c r="B85" s="3" t="s">
        <v>22</v>
      </c>
      <c r="C85" s="3">
        <v>5</v>
      </c>
      <c r="D85" s="3">
        <v>3</v>
      </c>
      <c r="E85" s="3">
        <v>12</v>
      </c>
      <c r="F85" s="3">
        <v>100</v>
      </c>
      <c r="G85">
        <v>0.1073</v>
      </c>
      <c r="H85" s="3" t="s">
        <v>8</v>
      </c>
      <c r="I85" s="4">
        <f t="shared" si="5"/>
        <v>123.20833333333334</v>
      </c>
      <c r="J85" s="3"/>
      <c r="K85" s="3"/>
      <c r="L85" s="3"/>
      <c r="M85" s="3"/>
    </row>
    <row r="86" spans="1:13" ht="12.75">
      <c r="A86" s="3">
        <v>27</v>
      </c>
      <c r="B86" s="3" t="s">
        <v>5</v>
      </c>
      <c r="C86" s="3">
        <v>5</v>
      </c>
      <c r="D86" s="3">
        <v>3</v>
      </c>
      <c r="E86" s="3">
        <v>12</v>
      </c>
      <c r="F86" s="3">
        <v>100</v>
      </c>
      <c r="G86">
        <v>0.1309</v>
      </c>
      <c r="H86" s="3" t="s">
        <v>8</v>
      </c>
      <c r="I86" s="4"/>
      <c r="J86" s="3"/>
      <c r="K86" s="3"/>
      <c r="L86" s="3"/>
      <c r="M86" s="3"/>
    </row>
    <row r="87" spans="1:13" ht="12.75">
      <c r="A87" s="3">
        <v>28</v>
      </c>
      <c r="B87" s="3" t="s">
        <v>20</v>
      </c>
      <c r="C87" s="3">
        <v>5</v>
      </c>
      <c r="D87" s="3">
        <v>3</v>
      </c>
      <c r="E87" s="3">
        <v>14</v>
      </c>
      <c r="F87" s="3">
        <v>75</v>
      </c>
      <c r="G87">
        <v>0.0765</v>
      </c>
      <c r="H87" s="3" t="s">
        <v>8</v>
      </c>
      <c r="I87" s="4">
        <f t="shared" si="5"/>
        <v>84.70833333333333</v>
      </c>
      <c r="J87" s="4">
        <f>AVERAGE(I87:I89)</f>
        <v>86.125</v>
      </c>
      <c r="K87" s="4">
        <f>STDEV(I87:I89)</f>
        <v>1.3768926368217458</v>
      </c>
      <c r="L87" s="4">
        <f>(K87/J87)*100</f>
        <v>1.5987142372386016</v>
      </c>
      <c r="M87" s="3"/>
    </row>
    <row r="88" spans="1:13" ht="12.75">
      <c r="A88" s="3">
        <v>28</v>
      </c>
      <c r="B88" s="3" t="s">
        <v>22</v>
      </c>
      <c r="C88" s="3">
        <v>5</v>
      </c>
      <c r="D88" s="3">
        <v>3</v>
      </c>
      <c r="E88" s="3">
        <v>14</v>
      </c>
      <c r="F88" s="3">
        <v>75</v>
      </c>
      <c r="G88">
        <v>0.0777</v>
      </c>
      <c r="H88" s="3" t="s">
        <v>8</v>
      </c>
      <c r="I88" s="4">
        <f t="shared" si="5"/>
        <v>86.20833333333334</v>
      </c>
      <c r="J88" s="3"/>
      <c r="K88" s="3"/>
      <c r="L88" s="3"/>
      <c r="M88" s="3"/>
    </row>
    <row r="89" spans="1:13" ht="12.75">
      <c r="A89" s="3">
        <v>28</v>
      </c>
      <c r="B89" s="3" t="s">
        <v>5</v>
      </c>
      <c r="C89" s="3">
        <v>5</v>
      </c>
      <c r="D89" s="3">
        <v>3</v>
      </c>
      <c r="E89" s="3">
        <v>14</v>
      </c>
      <c r="F89" s="3">
        <v>75</v>
      </c>
      <c r="G89">
        <v>0.0787</v>
      </c>
      <c r="H89" s="3" t="s">
        <v>8</v>
      </c>
      <c r="I89" s="4">
        <f t="shared" si="5"/>
        <v>87.45833333333334</v>
      </c>
      <c r="J89" s="3"/>
      <c r="K89" s="3"/>
      <c r="L89" s="3"/>
      <c r="M89" s="3"/>
    </row>
    <row r="90" spans="1:13" ht="12.75">
      <c r="A90" s="3">
        <v>29</v>
      </c>
      <c r="B90" s="3" t="s">
        <v>20</v>
      </c>
      <c r="C90" s="3">
        <v>5</v>
      </c>
      <c r="D90" s="3">
        <v>3</v>
      </c>
      <c r="E90" s="3">
        <v>16</v>
      </c>
      <c r="F90" s="3">
        <v>45</v>
      </c>
      <c r="G90">
        <v>0.083</v>
      </c>
      <c r="H90" s="3" t="s">
        <v>8</v>
      </c>
      <c r="I90" s="4"/>
      <c r="J90" s="4">
        <f>AVERAGE(I90:I92)</f>
        <v>103.77083333333334</v>
      </c>
      <c r="K90" s="4">
        <f>STDEV(I90:I92)</f>
        <v>4.507805730063837</v>
      </c>
      <c r="L90" s="4">
        <f>K90/J90</f>
        <v>0.04344000703534715</v>
      </c>
      <c r="M90" s="3"/>
    </row>
    <row r="91" spans="1:13" ht="12.75">
      <c r="A91" s="3">
        <v>29</v>
      </c>
      <c r="B91" s="3" t="s">
        <v>22</v>
      </c>
      <c r="C91" s="3">
        <v>5</v>
      </c>
      <c r="D91" s="3">
        <v>3</v>
      </c>
      <c r="E91" s="3">
        <v>16</v>
      </c>
      <c r="F91" s="3">
        <v>45</v>
      </c>
      <c r="G91">
        <v>0.0943</v>
      </c>
      <c r="H91" s="3" t="s">
        <v>8</v>
      </c>
      <c r="I91" s="4">
        <f t="shared" si="5"/>
        <v>106.95833333333333</v>
      </c>
      <c r="J91" s="3"/>
      <c r="K91" s="3"/>
      <c r="L91" s="3"/>
      <c r="M91" s="3"/>
    </row>
    <row r="92" spans="1:13" ht="12.75">
      <c r="A92" s="3">
        <v>29</v>
      </c>
      <c r="B92" s="3" t="s">
        <v>5</v>
      </c>
      <c r="C92" s="3">
        <v>5</v>
      </c>
      <c r="D92" s="3">
        <v>3</v>
      </c>
      <c r="E92" s="3">
        <v>16</v>
      </c>
      <c r="F92" s="3">
        <v>45</v>
      </c>
      <c r="G92">
        <v>0.0892</v>
      </c>
      <c r="H92" s="3" t="s">
        <v>8</v>
      </c>
      <c r="I92" s="4">
        <f t="shared" si="5"/>
        <v>100.58333333333334</v>
      </c>
      <c r="J92" s="3"/>
      <c r="K92" s="3"/>
      <c r="L92" s="3"/>
      <c r="M92" s="3"/>
    </row>
    <row r="93" spans="1:13" ht="12.75">
      <c r="A93" s="3">
        <v>30</v>
      </c>
      <c r="B93" s="3" t="s">
        <v>20</v>
      </c>
      <c r="C93" s="3">
        <v>5</v>
      </c>
      <c r="D93" s="3">
        <v>3</v>
      </c>
      <c r="E93" s="3">
        <v>18</v>
      </c>
      <c r="F93" s="3">
        <v>25</v>
      </c>
      <c r="G93">
        <v>0.0943</v>
      </c>
      <c r="H93" s="3" t="s">
        <v>8</v>
      </c>
      <c r="I93" s="4">
        <f t="shared" si="5"/>
        <v>106.95833333333333</v>
      </c>
      <c r="J93" s="4">
        <f>AVERAGE(I93:I95)</f>
        <v>106.66666666666667</v>
      </c>
      <c r="K93" s="4">
        <f>STDEV(I93:I95)</f>
        <v>1.7062996024532504</v>
      </c>
      <c r="L93" s="4">
        <f>(K93/J93)*100</f>
        <v>1.599655877299922</v>
      </c>
      <c r="M93" s="3"/>
    </row>
    <row r="94" spans="1:13" ht="12.75">
      <c r="A94" s="3">
        <v>30</v>
      </c>
      <c r="B94" s="3" t="s">
        <v>22</v>
      </c>
      <c r="C94" s="3">
        <v>5</v>
      </c>
      <c r="D94" s="3">
        <v>3</v>
      </c>
      <c r="E94" s="3">
        <v>18</v>
      </c>
      <c r="F94" s="3">
        <v>25</v>
      </c>
      <c r="G94">
        <v>0.0953</v>
      </c>
      <c r="H94" s="3" t="s">
        <v>8</v>
      </c>
      <c r="I94" s="4">
        <f t="shared" si="5"/>
        <v>108.20833333333333</v>
      </c>
      <c r="J94" s="3"/>
      <c r="K94" s="3"/>
      <c r="L94" s="4"/>
      <c r="M94" s="3"/>
    </row>
    <row r="95" spans="1:13" ht="12.75">
      <c r="A95" s="3">
        <v>30</v>
      </c>
      <c r="B95" s="3" t="s">
        <v>5</v>
      </c>
      <c r="C95" s="3">
        <v>5</v>
      </c>
      <c r="D95" s="3">
        <v>3</v>
      </c>
      <c r="E95" s="3">
        <v>18</v>
      </c>
      <c r="F95" s="3">
        <v>25</v>
      </c>
      <c r="G95">
        <v>0.0926</v>
      </c>
      <c r="H95" s="3" t="s">
        <v>8</v>
      </c>
      <c r="I95" s="4">
        <f t="shared" si="5"/>
        <v>104.83333333333334</v>
      </c>
      <c r="J95" s="3"/>
      <c r="K95" s="3"/>
      <c r="L95" s="3"/>
      <c r="M95" s="3"/>
    </row>
    <row r="96" spans="1:13" ht="12.75">
      <c r="A96" s="3">
        <v>31</v>
      </c>
      <c r="B96" s="3" t="s">
        <v>20</v>
      </c>
      <c r="C96" s="3">
        <v>5</v>
      </c>
      <c r="D96" s="3">
        <v>3</v>
      </c>
      <c r="E96" s="3">
        <v>20</v>
      </c>
      <c r="F96" s="3">
        <v>5</v>
      </c>
      <c r="G96">
        <v>0.0913</v>
      </c>
      <c r="H96" s="3" t="s">
        <v>8</v>
      </c>
      <c r="I96" s="4">
        <f t="shared" si="5"/>
        <v>103.20833333333334</v>
      </c>
      <c r="J96" s="4">
        <f>AVERAGE(I96:I98)</f>
        <v>104.45833333333333</v>
      </c>
      <c r="K96" s="3">
        <f>STDEV(I96:I98)</f>
        <v>2.9553976043842223</v>
      </c>
      <c r="L96" s="4">
        <f>K96/J96</f>
        <v>0.028292597728448877</v>
      </c>
      <c r="M96" s="3"/>
    </row>
    <row r="97" spans="1:13" ht="12.75">
      <c r="A97" s="3">
        <v>31</v>
      </c>
      <c r="B97" s="3" t="s">
        <v>22</v>
      </c>
      <c r="C97" s="3">
        <v>5</v>
      </c>
      <c r="D97" s="3">
        <v>3</v>
      </c>
      <c r="E97" s="3">
        <v>20</v>
      </c>
      <c r="F97" s="3">
        <v>5</v>
      </c>
      <c r="G97">
        <v>0.0906</v>
      </c>
      <c r="H97" s="3" t="s">
        <v>8</v>
      </c>
      <c r="I97" s="4">
        <f t="shared" si="5"/>
        <v>102.33333333333333</v>
      </c>
      <c r="J97" s="3"/>
      <c r="K97" s="3"/>
      <c r="L97" s="4"/>
      <c r="M97" s="3"/>
    </row>
    <row r="98" spans="1:13" ht="12.75">
      <c r="A98" s="3">
        <v>31</v>
      </c>
      <c r="B98" s="3" t="s">
        <v>5</v>
      </c>
      <c r="C98" s="3">
        <v>5</v>
      </c>
      <c r="D98" s="3">
        <v>3</v>
      </c>
      <c r="E98" s="3">
        <v>20</v>
      </c>
      <c r="F98" s="3">
        <v>5</v>
      </c>
      <c r="G98">
        <v>0.095</v>
      </c>
      <c r="H98" s="3" t="s">
        <v>8</v>
      </c>
      <c r="I98" s="4">
        <f t="shared" si="5"/>
        <v>107.83333333333333</v>
      </c>
      <c r="J98" s="3"/>
      <c r="K98" s="3"/>
      <c r="L98" s="3"/>
      <c r="M98" s="3"/>
    </row>
    <row r="99" spans="1:13" ht="12.75">
      <c r="A99" s="5" t="s">
        <v>27</v>
      </c>
      <c r="B99" s="5"/>
      <c r="C99" s="5" t="s">
        <v>28</v>
      </c>
      <c r="D99" s="5" t="s">
        <v>30</v>
      </c>
      <c r="E99" s="5" t="s">
        <v>31</v>
      </c>
      <c r="F99" s="5" t="s">
        <v>34</v>
      </c>
      <c r="H99" s="3"/>
      <c r="I99" s="4"/>
      <c r="J99" s="3"/>
      <c r="K99" s="3"/>
      <c r="L99" s="3"/>
      <c r="M99" s="3"/>
    </row>
    <row r="100" spans="1:13" ht="12.75">
      <c r="A100" s="3">
        <v>32</v>
      </c>
      <c r="B100" s="3" t="s">
        <v>20</v>
      </c>
      <c r="C100" s="3">
        <v>6</v>
      </c>
      <c r="D100" s="3">
        <v>3</v>
      </c>
      <c r="E100" s="3">
        <v>5</v>
      </c>
      <c r="F100" s="3">
        <v>175</v>
      </c>
      <c r="G100">
        <v>0.2183</v>
      </c>
      <c r="H100" s="3" t="s">
        <v>8</v>
      </c>
      <c r="I100" s="4">
        <f>(G100-$T$40)/$U$20</f>
        <v>261.9583333333333</v>
      </c>
      <c r="J100" s="4">
        <f>AVERAGE(I100:I102)</f>
        <v>261.7083333333333</v>
      </c>
      <c r="K100" s="3">
        <f>STDEV(I100:I102)</f>
        <v>2.7585095613366013</v>
      </c>
      <c r="L100" s="3">
        <f>(K100/J100)*100</f>
        <v>1.0540396349638343</v>
      </c>
      <c r="M100" s="3"/>
    </row>
    <row r="101" spans="1:13" ht="12.75">
      <c r="A101" s="3">
        <v>32</v>
      </c>
      <c r="B101" s="3" t="s">
        <v>22</v>
      </c>
      <c r="C101" s="3">
        <v>6</v>
      </c>
      <c r="D101" s="3">
        <v>3</v>
      </c>
      <c r="E101" s="3">
        <v>5</v>
      </c>
      <c r="F101" s="3">
        <v>175</v>
      </c>
      <c r="G101">
        <v>0.2202</v>
      </c>
      <c r="H101" s="3" t="s">
        <v>8</v>
      </c>
      <c r="I101" s="4">
        <f>(G101-$T$40)/$U$20</f>
        <v>264.3333333333333</v>
      </c>
      <c r="J101" s="3"/>
      <c r="K101" s="3"/>
      <c r="L101" s="3"/>
      <c r="M101" s="3"/>
    </row>
    <row r="102" spans="1:13" ht="12.75">
      <c r="A102" s="3">
        <v>32</v>
      </c>
      <c r="B102" s="3" t="s">
        <v>5</v>
      </c>
      <c r="C102" s="3">
        <v>6</v>
      </c>
      <c r="D102" s="3">
        <v>3</v>
      </c>
      <c r="E102" s="3">
        <v>5</v>
      </c>
      <c r="F102" s="3">
        <v>175</v>
      </c>
      <c r="G102">
        <v>0.2158</v>
      </c>
      <c r="H102" s="3" t="s">
        <v>8</v>
      </c>
      <c r="I102" s="4">
        <f>(G102-$T$40)/$U$20</f>
        <v>258.8333333333333</v>
      </c>
      <c r="J102" s="3"/>
      <c r="K102" s="3"/>
      <c r="L102" s="3"/>
      <c r="M102" s="3"/>
    </row>
    <row r="103" spans="1:13" ht="12.75">
      <c r="A103" s="3">
        <v>33</v>
      </c>
      <c r="B103" s="3" t="s">
        <v>20</v>
      </c>
      <c r="C103" s="3">
        <v>6</v>
      </c>
      <c r="D103" s="3">
        <v>3</v>
      </c>
      <c r="E103" s="3">
        <v>7</v>
      </c>
      <c r="F103" s="3">
        <v>150</v>
      </c>
      <c r="G103" s="3">
        <v>0.1751</v>
      </c>
      <c r="H103" s="3" t="s">
        <v>13</v>
      </c>
      <c r="I103" s="4">
        <f>(G103-$T$40)/$U$55</f>
        <v>184.85185185185185</v>
      </c>
      <c r="J103" s="4">
        <f>AVERAGE(I103:I105)</f>
        <v>185.07407407407408</v>
      </c>
      <c r="K103" s="3">
        <f>STDEV(I103:I105)</f>
        <v>0.31426968051735055</v>
      </c>
      <c r="L103" s="3">
        <f>(K103/J103)*100</f>
        <v>0.16980751198656122</v>
      </c>
      <c r="M103" s="3"/>
    </row>
    <row r="104" spans="1:13" ht="12.75">
      <c r="A104" s="3">
        <v>33</v>
      </c>
      <c r="B104" s="3" t="s">
        <v>22</v>
      </c>
      <c r="C104" s="3">
        <v>6</v>
      </c>
      <c r="D104" s="3">
        <v>3</v>
      </c>
      <c r="E104" s="3">
        <v>7</v>
      </c>
      <c r="F104" s="3">
        <v>150</v>
      </c>
      <c r="G104" s="3">
        <v>0.2174</v>
      </c>
      <c r="H104" s="3" t="s">
        <v>13</v>
      </c>
      <c r="I104" s="4"/>
      <c r="J104" s="3"/>
      <c r="K104" s="3"/>
      <c r="L104" s="3"/>
      <c r="M104" s="3"/>
    </row>
    <row r="105" spans="1:13" ht="12.75">
      <c r="A105" s="3">
        <v>33</v>
      </c>
      <c r="B105" s="3" t="s">
        <v>5</v>
      </c>
      <c r="C105" s="3">
        <v>6</v>
      </c>
      <c r="D105" s="3">
        <v>3</v>
      </c>
      <c r="E105" s="3">
        <v>7</v>
      </c>
      <c r="F105" s="3">
        <v>150</v>
      </c>
      <c r="G105" s="3">
        <v>0.1755</v>
      </c>
      <c r="H105" s="3" t="s">
        <v>13</v>
      </c>
      <c r="I105" s="4">
        <f aca="true" t="shared" si="6" ref="I104:I129">(G105-$T$40)/$U$55</f>
        <v>185.29629629629628</v>
      </c>
      <c r="J105" s="3"/>
      <c r="K105" s="3"/>
      <c r="L105" s="3"/>
      <c r="M105" s="3"/>
    </row>
    <row r="106" spans="1:13" ht="12.75">
      <c r="A106" s="3">
        <v>34</v>
      </c>
      <c r="B106" s="3" t="s">
        <v>20</v>
      </c>
      <c r="C106" s="3">
        <v>6</v>
      </c>
      <c r="D106" s="3">
        <v>3</v>
      </c>
      <c r="E106" s="3">
        <v>9</v>
      </c>
      <c r="F106" s="3">
        <v>125</v>
      </c>
      <c r="G106" s="3">
        <v>0.0862</v>
      </c>
      <c r="H106" s="3" t="s">
        <v>13</v>
      </c>
      <c r="I106" s="4">
        <f t="shared" si="6"/>
        <v>86.07407407407408</v>
      </c>
      <c r="J106" s="4">
        <f>AVERAGE(I106:I108)</f>
        <v>85.4074074074074</v>
      </c>
      <c r="K106" s="3">
        <f>STDEV(I106:I108)</f>
        <v>0.968644209673978</v>
      </c>
      <c r="L106" s="3">
        <f>(K106/J106)*100</f>
        <v>1.1341454319686646</v>
      </c>
      <c r="M106" s="3"/>
    </row>
    <row r="107" spans="1:13" ht="12.75">
      <c r="A107" s="3">
        <v>34</v>
      </c>
      <c r="B107" s="3" t="s">
        <v>22</v>
      </c>
      <c r="C107" s="3">
        <v>6</v>
      </c>
      <c r="D107" s="3">
        <v>3</v>
      </c>
      <c r="E107" s="3">
        <v>9</v>
      </c>
      <c r="F107" s="3">
        <v>125</v>
      </c>
      <c r="G107" s="3">
        <v>0.086</v>
      </c>
      <c r="H107" s="3" t="s">
        <v>13</v>
      </c>
      <c r="I107" s="4">
        <f t="shared" si="6"/>
        <v>85.85185185185185</v>
      </c>
      <c r="J107" s="3"/>
      <c r="K107" s="3"/>
      <c r="L107" s="3"/>
      <c r="M107" s="3"/>
    </row>
    <row r="108" spans="1:13" ht="12.75">
      <c r="A108" s="3">
        <v>34</v>
      </c>
      <c r="B108" s="3" t="s">
        <v>5</v>
      </c>
      <c r="C108" s="3">
        <v>6</v>
      </c>
      <c r="D108" s="3">
        <v>3</v>
      </c>
      <c r="E108" s="3">
        <v>9</v>
      </c>
      <c r="F108" s="3">
        <v>125</v>
      </c>
      <c r="G108" s="3">
        <v>0.0846</v>
      </c>
      <c r="H108" s="3" t="s">
        <v>13</v>
      </c>
      <c r="I108" s="4">
        <f t="shared" si="6"/>
        <v>84.29629629629629</v>
      </c>
      <c r="J108" s="3"/>
      <c r="K108" s="3"/>
      <c r="L108" s="3"/>
      <c r="M108" s="3"/>
    </row>
    <row r="109" spans="1:13" ht="12.75">
      <c r="A109" s="3">
        <v>35</v>
      </c>
      <c r="B109" s="3" t="s">
        <v>20</v>
      </c>
      <c r="C109" s="3">
        <v>6</v>
      </c>
      <c r="D109" s="3">
        <v>3</v>
      </c>
      <c r="E109" s="3">
        <v>11</v>
      </c>
      <c r="F109" s="3">
        <v>100</v>
      </c>
      <c r="G109" s="3">
        <v>0.0575</v>
      </c>
      <c r="H109" s="3" t="s">
        <v>13</v>
      </c>
      <c r="I109" s="4">
        <f t="shared" si="6"/>
        <v>54.18518518518518</v>
      </c>
      <c r="J109" s="4">
        <f>AVERAGE(I109:I111)</f>
        <v>55.40740740740741</v>
      </c>
      <c r="K109" s="3">
        <f>STDEV(I109:I111)</f>
        <v>1.746248182833144</v>
      </c>
      <c r="L109" s="3">
        <f>(K109/J109)*100</f>
        <v>3.151651132118642</v>
      </c>
      <c r="M109" s="3"/>
    </row>
    <row r="110" spans="1:13" ht="12.75">
      <c r="A110" s="3">
        <v>35</v>
      </c>
      <c r="B110" s="3" t="s">
        <v>22</v>
      </c>
      <c r="C110" s="3">
        <v>6</v>
      </c>
      <c r="D110" s="3">
        <v>3</v>
      </c>
      <c r="E110" s="3">
        <v>11</v>
      </c>
      <c r="F110" s="3">
        <v>100</v>
      </c>
      <c r="G110" s="3">
        <v>0.0579</v>
      </c>
      <c r="H110" s="3" t="s">
        <v>13</v>
      </c>
      <c r="I110" s="4">
        <f t="shared" si="6"/>
        <v>54.629629629629626</v>
      </c>
      <c r="J110" s="3"/>
      <c r="K110" s="3"/>
      <c r="L110" s="3"/>
      <c r="M110" s="3"/>
    </row>
    <row r="111" spans="1:13" ht="12.75">
      <c r="A111" s="3">
        <v>35</v>
      </c>
      <c r="B111" s="3" t="s">
        <v>5</v>
      </c>
      <c r="C111" s="3">
        <v>6</v>
      </c>
      <c r="D111" s="3">
        <v>3</v>
      </c>
      <c r="E111" s="3">
        <v>11</v>
      </c>
      <c r="F111" s="3">
        <v>100</v>
      </c>
      <c r="G111" s="3">
        <v>0.0604</v>
      </c>
      <c r="H111" s="3" t="s">
        <v>13</v>
      </c>
      <c r="I111" s="4">
        <f t="shared" si="6"/>
        <v>57.40740740740741</v>
      </c>
      <c r="J111" s="3"/>
      <c r="K111" s="3"/>
      <c r="L111" s="3"/>
      <c r="M111" s="3"/>
    </row>
    <row r="112" spans="1:13" ht="12.75">
      <c r="A112" s="3">
        <v>36</v>
      </c>
      <c r="B112" s="3" t="s">
        <v>20</v>
      </c>
      <c r="C112" s="3">
        <v>6</v>
      </c>
      <c r="D112" s="3">
        <v>3</v>
      </c>
      <c r="E112" s="3">
        <v>13</v>
      </c>
      <c r="F112" s="3">
        <v>75</v>
      </c>
      <c r="G112" s="3">
        <v>0.1042</v>
      </c>
      <c r="H112" s="3" t="s">
        <v>13</v>
      </c>
      <c r="I112" s="4">
        <f t="shared" si="6"/>
        <v>106.07407407407408</v>
      </c>
      <c r="J112" s="4">
        <f>AVERAGE(I112:I114)</f>
        <v>106.25925925925928</v>
      </c>
      <c r="K112" s="3">
        <f>STDEV(I112:I114)</f>
        <v>0.9579642338034168</v>
      </c>
      <c r="L112" s="3">
        <f>(K112/J112)*100</f>
        <v>0.9015348313939439</v>
      </c>
      <c r="M112" s="3"/>
    </row>
    <row r="113" spans="1:13" ht="12.75">
      <c r="A113" s="3">
        <v>36</v>
      </c>
      <c r="B113" s="3" t="s">
        <v>22</v>
      </c>
      <c r="C113" s="3">
        <v>6</v>
      </c>
      <c r="D113" s="3">
        <v>3</v>
      </c>
      <c r="E113" s="3">
        <v>13</v>
      </c>
      <c r="F113" s="3">
        <v>75</v>
      </c>
      <c r="G113" s="3">
        <v>0.1036</v>
      </c>
      <c r="H113" s="3" t="s">
        <v>13</v>
      </c>
      <c r="I113" s="4">
        <f t="shared" si="6"/>
        <v>105.40740740740742</v>
      </c>
      <c r="J113" s="3"/>
      <c r="K113" s="3"/>
      <c r="L113" s="3"/>
      <c r="M113" s="3"/>
    </row>
    <row r="114" spans="1:13" ht="12.75">
      <c r="A114" s="3">
        <v>36</v>
      </c>
      <c r="B114" s="3" t="s">
        <v>5</v>
      </c>
      <c r="C114" s="3">
        <v>6</v>
      </c>
      <c r="D114" s="3">
        <v>3</v>
      </c>
      <c r="E114" s="3">
        <v>13</v>
      </c>
      <c r="F114" s="3">
        <v>75</v>
      </c>
      <c r="G114" s="3">
        <v>0.1053</v>
      </c>
      <c r="H114" s="3" t="s">
        <v>13</v>
      </c>
      <c r="I114" s="4">
        <f t="shared" si="6"/>
        <v>107.2962962962963</v>
      </c>
      <c r="J114" s="3"/>
      <c r="K114" s="3"/>
      <c r="L114" s="3"/>
      <c r="M114" s="3"/>
    </row>
    <row r="115" spans="1:13" ht="12.75">
      <c r="A115" s="10">
        <v>37</v>
      </c>
      <c r="B115" s="40" t="s">
        <v>56</v>
      </c>
      <c r="C115" s="40">
        <v>6</v>
      </c>
      <c r="D115" s="40">
        <v>3</v>
      </c>
      <c r="E115" s="40">
        <v>15</v>
      </c>
      <c r="F115" s="40">
        <v>45</v>
      </c>
      <c r="G115" s="40">
        <v>1</v>
      </c>
      <c r="H115" s="40" t="s">
        <v>57</v>
      </c>
      <c r="I115" s="41">
        <f t="shared" si="6"/>
        <v>1101.4074074074074</v>
      </c>
      <c r="J115" s="41">
        <f>AVERAGE(I115:I117)</f>
        <v>1268.0740740740741</v>
      </c>
      <c r="K115" s="40">
        <f>STDEV(I115:I117)</f>
        <v>146.98618394803282</v>
      </c>
      <c r="L115" s="40">
        <f>(K115/J115)*100</f>
        <v>11.591293202280758</v>
      </c>
      <c r="M115" s="3"/>
    </row>
    <row r="116" spans="1:13" ht="12.75">
      <c r="A116" s="10">
        <v>37</v>
      </c>
      <c r="B116" s="40" t="s">
        <v>58</v>
      </c>
      <c r="C116" s="40">
        <v>6</v>
      </c>
      <c r="D116" s="40">
        <v>3</v>
      </c>
      <c r="E116" s="40">
        <v>15</v>
      </c>
      <c r="F116" s="40">
        <v>45</v>
      </c>
      <c r="G116" s="40">
        <v>1.2</v>
      </c>
      <c r="H116" s="40" t="s">
        <v>57</v>
      </c>
      <c r="I116" s="41">
        <f t="shared" si="6"/>
        <v>1323.6296296296298</v>
      </c>
      <c r="J116" s="40"/>
      <c r="K116" s="40"/>
      <c r="L116" s="40"/>
      <c r="M116" s="3"/>
    </row>
    <row r="117" spans="1:13" ht="12.75">
      <c r="A117" s="10">
        <v>37</v>
      </c>
      <c r="B117" s="40" t="s">
        <v>5</v>
      </c>
      <c r="C117" s="40">
        <v>6</v>
      </c>
      <c r="D117" s="40">
        <v>3</v>
      </c>
      <c r="E117" s="40">
        <v>15</v>
      </c>
      <c r="F117" s="40">
        <v>45</v>
      </c>
      <c r="G117" s="40">
        <v>1.25</v>
      </c>
      <c r="H117" s="40" t="s">
        <v>57</v>
      </c>
      <c r="I117" s="41">
        <f t="shared" si="6"/>
        <v>1379.1851851851852</v>
      </c>
      <c r="J117" s="40"/>
      <c r="K117" s="40"/>
      <c r="L117" s="40"/>
      <c r="M117" s="3"/>
    </row>
    <row r="118" spans="1:13" ht="12.75">
      <c r="A118" s="3">
        <v>38</v>
      </c>
      <c r="B118" s="3" t="s">
        <v>20</v>
      </c>
      <c r="C118" s="3">
        <v>6</v>
      </c>
      <c r="D118" s="3">
        <v>3</v>
      </c>
      <c r="E118" s="3">
        <v>17</v>
      </c>
      <c r="F118" s="3">
        <v>25</v>
      </c>
      <c r="G118" s="3">
        <v>0.0918</v>
      </c>
      <c r="H118" s="3" t="s">
        <v>13</v>
      </c>
      <c r="I118" s="4">
        <f t="shared" si="6"/>
        <v>92.2962962962963</v>
      </c>
      <c r="J118" s="4">
        <f>AVERAGE(I118:I120)</f>
        <v>88.7037037037037</v>
      </c>
      <c r="K118" s="3">
        <f>STDEV(I118:I120)</f>
        <v>3.1117724164889493</v>
      </c>
      <c r="L118" s="3">
        <f>(K118/J118)*100</f>
        <v>3.508052411073137</v>
      </c>
      <c r="M118" s="3"/>
    </row>
    <row r="119" spans="1:13" ht="12.75">
      <c r="A119" s="3">
        <v>38</v>
      </c>
      <c r="B119" s="3" t="s">
        <v>22</v>
      </c>
      <c r="C119" s="3">
        <v>6</v>
      </c>
      <c r="D119" s="3">
        <v>3</v>
      </c>
      <c r="E119" s="3">
        <v>17</v>
      </c>
      <c r="F119" s="3">
        <v>25</v>
      </c>
      <c r="G119" s="3">
        <v>0.0869</v>
      </c>
      <c r="H119" s="3" t="s">
        <v>13</v>
      </c>
      <c r="I119" s="4">
        <f t="shared" si="6"/>
        <v>86.85185185185186</v>
      </c>
      <c r="J119" s="3"/>
      <c r="K119" s="3"/>
      <c r="L119" s="3"/>
      <c r="M119" s="3"/>
    </row>
    <row r="120" spans="1:13" ht="12.75">
      <c r="A120" s="3">
        <v>38</v>
      </c>
      <c r="B120" s="3" t="s">
        <v>5</v>
      </c>
      <c r="C120" s="3">
        <v>6</v>
      </c>
      <c r="D120" s="3">
        <v>3</v>
      </c>
      <c r="E120" s="3">
        <v>17</v>
      </c>
      <c r="F120" s="3">
        <v>25</v>
      </c>
      <c r="G120" s="3">
        <v>0.087</v>
      </c>
      <c r="H120" s="3" t="s">
        <v>13</v>
      </c>
      <c r="I120" s="4">
        <f t="shared" si="6"/>
        <v>86.96296296296296</v>
      </c>
      <c r="J120" s="3"/>
      <c r="K120" s="3"/>
      <c r="L120" s="3"/>
      <c r="M120" s="3"/>
    </row>
    <row r="121" spans="1:13" ht="12.75">
      <c r="A121" s="3">
        <v>39</v>
      </c>
      <c r="B121" s="3" t="s">
        <v>20</v>
      </c>
      <c r="C121" s="3">
        <v>6</v>
      </c>
      <c r="D121" s="3">
        <v>3</v>
      </c>
      <c r="E121" s="3">
        <v>19</v>
      </c>
      <c r="F121" s="3">
        <v>5</v>
      </c>
      <c r="G121" s="3">
        <v>0.091</v>
      </c>
      <c r="H121" s="3" t="s">
        <v>13</v>
      </c>
      <c r="I121" s="4">
        <f t="shared" si="6"/>
        <v>91.40740740740742</v>
      </c>
      <c r="J121" s="4">
        <f>AVERAGE(I121:I123)</f>
        <v>94.37037037037038</v>
      </c>
      <c r="K121" s="3">
        <f>STDEV(I121:I123)</f>
        <v>2.5660011963980582</v>
      </c>
      <c r="L121" s="3">
        <f>(K121/J121)*100</f>
        <v>2.7190750511282404</v>
      </c>
      <c r="M121" s="3"/>
    </row>
    <row r="122" spans="1:13" ht="12.75">
      <c r="A122" s="3">
        <v>39</v>
      </c>
      <c r="B122" s="3" t="s">
        <v>22</v>
      </c>
      <c r="C122" s="3">
        <v>6</v>
      </c>
      <c r="D122" s="3">
        <v>3</v>
      </c>
      <c r="E122" s="3">
        <v>19</v>
      </c>
      <c r="F122" s="3">
        <v>5</v>
      </c>
      <c r="G122" s="3">
        <v>0.095</v>
      </c>
      <c r="H122" s="3" t="s">
        <v>13</v>
      </c>
      <c r="I122" s="4">
        <f t="shared" si="6"/>
        <v>95.85185185185186</v>
      </c>
      <c r="J122" s="3"/>
      <c r="K122" s="3"/>
      <c r="L122" s="3"/>
      <c r="M122" s="3"/>
    </row>
    <row r="123" spans="1:13" ht="12.75">
      <c r="A123" s="3">
        <v>39</v>
      </c>
      <c r="B123" s="3" t="s">
        <v>5</v>
      </c>
      <c r="C123" s="3">
        <v>6</v>
      </c>
      <c r="D123" s="3">
        <v>3</v>
      </c>
      <c r="E123" s="3">
        <v>19</v>
      </c>
      <c r="F123" s="3">
        <v>5</v>
      </c>
      <c r="G123" s="3">
        <v>0.095</v>
      </c>
      <c r="H123" s="3" t="s">
        <v>13</v>
      </c>
      <c r="I123" s="4">
        <f t="shared" si="6"/>
        <v>95.85185185185186</v>
      </c>
      <c r="J123" s="3"/>
      <c r="K123" s="3"/>
      <c r="L123" s="3"/>
      <c r="M123" s="3"/>
    </row>
    <row r="124" spans="1:13" ht="12.75">
      <c r="A124" s="5" t="s">
        <v>36</v>
      </c>
      <c r="B124" s="5"/>
      <c r="C124" s="5" t="s">
        <v>28</v>
      </c>
      <c r="D124" s="5" t="s">
        <v>30</v>
      </c>
      <c r="E124" s="5" t="s">
        <v>31</v>
      </c>
      <c r="F124" s="5" t="s">
        <v>34</v>
      </c>
      <c r="G124" s="3"/>
      <c r="H124" s="5"/>
      <c r="I124" s="4"/>
      <c r="J124" s="3"/>
      <c r="K124" s="3"/>
      <c r="L124" s="3"/>
      <c r="M124" s="3"/>
    </row>
    <row r="125" spans="1:13" ht="12.75">
      <c r="A125" s="3">
        <v>42</v>
      </c>
      <c r="B125" s="3" t="s">
        <v>20</v>
      </c>
      <c r="C125" s="3">
        <v>7</v>
      </c>
      <c r="D125" s="3">
        <v>1</v>
      </c>
      <c r="E125" s="3">
        <v>8</v>
      </c>
      <c r="F125" s="9" t="s">
        <v>38</v>
      </c>
      <c r="G125" s="3">
        <v>0.0808</v>
      </c>
      <c r="H125" s="3" t="s">
        <v>13</v>
      </c>
      <c r="I125" s="4">
        <f t="shared" si="6"/>
        <v>80.07407407407408</v>
      </c>
      <c r="J125" s="4">
        <f>AVERAGE(I125:I127)</f>
        <v>81.66666666666667</v>
      </c>
      <c r="K125" s="3">
        <f>STDEV(I125:I127)</f>
        <v>1.4069199935716465</v>
      </c>
      <c r="L125" s="3">
        <f>(K125/J125)*100</f>
        <v>1.722759175802016</v>
      </c>
      <c r="M125" s="3"/>
    </row>
    <row r="126" spans="1:13" ht="12.75">
      <c r="A126" s="3">
        <v>42</v>
      </c>
      <c r="B126" s="3" t="s">
        <v>22</v>
      </c>
      <c r="C126" s="3">
        <v>7</v>
      </c>
      <c r="D126" s="3">
        <v>1</v>
      </c>
      <c r="E126" s="3">
        <v>8</v>
      </c>
      <c r="F126" s="9" t="s">
        <v>38</v>
      </c>
      <c r="G126" s="3">
        <v>0.0832</v>
      </c>
      <c r="H126" s="3" t="s">
        <v>13</v>
      </c>
      <c r="I126" s="4">
        <f t="shared" si="6"/>
        <v>82.74074074074075</v>
      </c>
      <c r="J126" s="3"/>
      <c r="K126" s="3"/>
      <c r="L126" s="3"/>
      <c r="M126" s="3"/>
    </row>
    <row r="127" spans="1:13" ht="12.75">
      <c r="A127" s="3">
        <v>42</v>
      </c>
      <c r="B127" s="3" t="s">
        <v>5</v>
      </c>
      <c r="C127" s="3">
        <v>7</v>
      </c>
      <c r="D127" s="3">
        <v>1</v>
      </c>
      <c r="E127" s="3">
        <v>8</v>
      </c>
      <c r="F127" s="9" t="s">
        <v>38</v>
      </c>
      <c r="G127" s="3">
        <v>0.0827</v>
      </c>
      <c r="H127" s="3" t="s">
        <v>13</v>
      </c>
      <c r="I127" s="4">
        <f t="shared" si="6"/>
        <v>82.18518518518519</v>
      </c>
      <c r="J127" s="3"/>
      <c r="K127" s="3"/>
      <c r="L127" s="3"/>
      <c r="M127" s="3"/>
    </row>
    <row r="128" spans="1:13" ht="12.75">
      <c r="A128" s="3">
        <v>43</v>
      </c>
      <c r="B128" s="3" t="s">
        <v>20</v>
      </c>
      <c r="C128" s="3">
        <v>7</v>
      </c>
      <c r="D128" s="3">
        <v>1</v>
      </c>
      <c r="E128" s="3">
        <v>20</v>
      </c>
      <c r="F128" s="3">
        <v>25</v>
      </c>
      <c r="G128" s="3">
        <v>0.0885</v>
      </c>
      <c r="H128" s="3" t="s">
        <v>13</v>
      </c>
      <c r="I128" s="4">
        <f t="shared" si="6"/>
        <v>88.62962962962963</v>
      </c>
      <c r="J128" s="4">
        <f>AVERAGE(I128:I130)</f>
        <v>95.2067901234568</v>
      </c>
      <c r="K128" s="3">
        <f>STDEV(I128:I130)</f>
        <v>10.725453414068708</v>
      </c>
      <c r="L128" s="3">
        <f>(K128/J128)*100</f>
        <v>11.26542907303226</v>
      </c>
      <c r="M128" s="3"/>
    </row>
    <row r="129" spans="1:13" ht="12.75">
      <c r="A129" s="3">
        <v>43</v>
      </c>
      <c r="B129" s="3" t="s">
        <v>22</v>
      </c>
      <c r="C129" s="3">
        <v>7</v>
      </c>
      <c r="D129" s="3">
        <v>1</v>
      </c>
      <c r="E129" s="3">
        <v>20</v>
      </c>
      <c r="F129" s="3">
        <v>25</v>
      </c>
      <c r="G129" s="3">
        <v>0.0892</v>
      </c>
      <c r="H129" s="3" t="s">
        <v>13</v>
      </c>
      <c r="I129" s="4">
        <f t="shared" si="6"/>
        <v>89.40740740740742</v>
      </c>
      <c r="J129" s="3"/>
      <c r="K129" s="3"/>
      <c r="L129" s="3"/>
      <c r="M129" s="3"/>
    </row>
    <row r="130" spans="1:13" ht="12.75">
      <c r="A130" s="3">
        <v>43</v>
      </c>
      <c r="B130" s="3" t="s">
        <v>5</v>
      </c>
      <c r="C130" s="3">
        <v>7</v>
      </c>
      <c r="D130" s="3">
        <v>1</v>
      </c>
      <c r="E130" s="3">
        <v>20</v>
      </c>
      <c r="F130" s="3">
        <v>25</v>
      </c>
      <c r="G130">
        <v>0.0948</v>
      </c>
      <c r="H130" s="3" t="s">
        <v>8</v>
      </c>
      <c r="I130" s="4">
        <f aca="true" t="shared" si="7" ref="I130:I145">(G130-$T$40)/$U$20</f>
        <v>107.58333333333333</v>
      </c>
      <c r="J130" s="3"/>
      <c r="K130" s="3"/>
      <c r="L130" s="3"/>
      <c r="M130" s="3"/>
    </row>
    <row r="131" spans="1:13" ht="12.75">
      <c r="A131" s="3">
        <v>44</v>
      </c>
      <c r="B131" s="3" t="s">
        <v>20</v>
      </c>
      <c r="C131" s="3">
        <v>7</v>
      </c>
      <c r="D131" s="3">
        <v>2</v>
      </c>
      <c r="E131" s="3">
        <v>8</v>
      </c>
      <c r="F131" s="9" t="s">
        <v>38</v>
      </c>
      <c r="G131">
        <v>0.1076</v>
      </c>
      <c r="H131" s="3" t="s">
        <v>8</v>
      </c>
      <c r="I131" s="4">
        <f t="shared" si="7"/>
        <v>123.58333333333333</v>
      </c>
      <c r="J131" s="4">
        <f>AVERAGE(I131:I133)</f>
        <v>122.875</v>
      </c>
      <c r="K131" s="3">
        <f>STDEV(I131:I133)</f>
        <v>2.2718843133689974</v>
      </c>
      <c r="L131" s="3">
        <f>(K131/J131)*100</f>
        <v>1.8489394208496417</v>
      </c>
      <c r="M131" s="3"/>
    </row>
    <row r="132" spans="1:13" ht="12.75">
      <c r="A132" s="3">
        <v>44</v>
      </c>
      <c r="B132" s="3" t="s">
        <v>22</v>
      </c>
      <c r="C132" s="3">
        <v>7</v>
      </c>
      <c r="D132" s="3">
        <v>2</v>
      </c>
      <c r="E132" s="3">
        <v>8</v>
      </c>
      <c r="F132" s="9" t="s">
        <v>38</v>
      </c>
      <c r="G132">
        <v>0.105</v>
      </c>
      <c r="H132" s="3" t="s">
        <v>8</v>
      </c>
      <c r="I132" s="4">
        <f t="shared" si="7"/>
        <v>120.33333333333333</v>
      </c>
      <c r="J132" s="3"/>
      <c r="K132" s="3"/>
      <c r="L132" s="3"/>
      <c r="M132" s="3"/>
    </row>
    <row r="133" spans="1:13" ht="12.75">
      <c r="A133" s="3">
        <v>44</v>
      </c>
      <c r="B133" s="3" t="s">
        <v>5</v>
      </c>
      <c r="C133" s="3">
        <v>7</v>
      </c>
      <c r="D133" s="3">
        <v>2</v>
      </c>
      <c r="E133" s="3">
        <v>8</v>
      </c>
      <c r="F133" s="9" t="s">
        <v>38</v>
      </c>
      <c r="G133">
        <v>0.1085</v>
      </c>
      <c r="H133" s="3" t="s">
        <v>8</v>
      </c>
      <c r="I133" s="4">
        <f t="shared" si="7"/>
        <v>124.70833333333333</v>
      </c>
      <c r="J133" s="3"/>
      <c r="K133" s="3"/>
      <c r="L133" s="3"/>
      <c r="M133" s="3"/>
    </row>
    <row r="134" spans="1:13" ht="12.75">
      <c r="A134" s="3">
        <v>45</v>
      </c>
      <c r="B134" s="3" t="s">
        <v>20</v>
      </c>
      <c r="C134" s="3">
        <v>7</v>
      </c>
      <c r="D134" s="3">
        <v>2</v>
      </c>
      <c r="E134" s="3">
        <v>20</v>
      </c>
      <c r="F134" s="3">
        <v>25</v>
      </c>
      <c r="G134">
        <v>0.0917</v>
      </c>
      <c r="H134" s="3" t="s">
        <v>8</v>
      </c>
      <c r="I134" s="4">
        <f t="shared" si="7"/>
        <v>103.70833333333334</v>
      </c>
      <c r="J134" s="4">
        <f>AVERAGE(I134:I136)</f>
        <v>103.79166666666667</v>
      </c>
      <c r="K134" s="3">
        <f>STDEV(I134:I136)</f>
        <v>1.2520816001099688</v>
      </c>
      <c r="L134" s="3">
        <f>(K134/J134)*100</f>
        <v>1.2063411642970394</v>
      </c>
      <c r="M134" s="3"/>
    </row>
    <row r="135" spans="1:13" ht="12.75">
      <c r="A135" s="3">
        <v>45</v>
      </c>
      <c r="B135" s="3" t="s">
        <v>22</v>
      </c>
      <c r="C135" s="3">
        <v>7</v>
      </c>
      <c r="D135" s="3">
        <v>2</v>
      </c>
      <c r="E135" s="3">
        <v>20</v>
      </c>
      <c r="F135" s="3">
        <v>25</v>
      </c>
      <c r="G135">
        <v>0.0928</v>
      </c>
      <c r="H135" s="3" t="s">
        <v>8</v>
      </c>
      <c r="I135" s="4">
        <f t="shared" si="7"/>
        <v>105.08333333333333</v>
      </c>
      <c r="J135" s="3"/>
      <c r="K135" s="3"/>
      <c r="L135" s="3"/>
      <c r="M135" s="3"/>
    </row>
    <row r="136" spans="1:13" ht="12.75">
      <c r="A136" s="3">
        <v>45</v>
      </c>
      <c r="B136" s="3" t="s">
        <v>5</v>
      </c>
      <c r="C136" s="3">
        <v>7</v>
      </c>
      <c r="D136" s="3">
        <v>2</v>
      </c>
      <c r="E136" s="3">
        <v>20</v>
      </c>
      <c r="F136" s="3">
        <v>25</v>
      </c>
      <c r="G136">
        <v>0.0908</v>
      </c>
      <c r="H136" s="3" t="s">
        <v>8</v>
      </c>
      <c r="I136" s="4">
        <f t="shared" si="7"/>
        <v>102.58333333333334</v>
      </c>
      <c r="J136" s="3"/>
      <c r="K136" s="3"/>
      <c r="L136" s="3"/>
      <c r="M136" s="3"/>
    </row>
    <row r="137" spans="1:13" ht="12.75">
      <c r="A137" s="3">
        <v>46</v>
      </c>
      <c r="B137" s="3" t="s">
        <v>20</v>
      </c>
      <c r="C137" s="3">
        <v>7</v>
      </c>
      <c r="D137" s="3">
        <v>3</v>
      </c>
      <c r="E137" s="3">
        <v>8</v>
      </c>
      <c r="F137" s="9" t="s">
        <v>38</v>
      </c>
      <c r="G137">
        <v>0.1165</v>
      </c>
      <c r="H137" s="3" t="s">
        <v>8</v>
      </c>
      <c r="I137" s="4">
        <f t="shared" si="7"/>
        <v>134.70833333333334</v>
      </c>
      <c r="J137" s="4">
        <f>AVERAGE(I137:I139)</f>
        <v>127.91666666666667</v>
      </c>
      <c r="K137" s="3">
        <f>STDEV(I137:I139)</f>
        <v>5.898004606079256</v>
      </c>
      <c r="L137" s="3">
        <f>(K137/J137)*100</f>
        <v>4.610817933091275</v>
      </c>
      <c r="M137" s="3"/>
    </row>
    <row r="138" spans="1:13" ht="12.75">
      <c r="A138" s="3">
        <v>46</v>
      </c>
      <c r="B138" s="3" t="s">
        <v>22</v>
      </c>
      <c r="C138" s="3">
        <v>7</v>
      </c>
      <c r="D138" s="3">
        <v>3</v>
      </c>
      <c r="E138" s="3">
        <v>8</v>
      </c>
      <c r="F138" s="9" t="s">
        <v>38</v>
      </c>
      <c r="G138">
        <v>0.1087</v>
      </c>
      <c r="H138" s="3" t="s">
        <v>8</v>
      </c>
      <c r="I138" s="4">
        <f t="shared" si="7"/>
        <v>124.95833333333334</v>
      </c>
      <c r="J138" s="3"/>
      <c r="K138" s="3"/>
      <c r="L138" s="3"/>
      <c r="M138" s="3"/>
    </row>
    <row r="139" spans="1:13" ht="12.75">
      <c r="A139" s="3">
        <v>46</v>
      </c>
      <c r="B139" s="3" t="s">
        <v>5</v>
      </c>
      <c r="C139" s="3">
        <v>7</v>
      </c>
      <c r="D139" s="3">
        <v>3</v>
      </c>
      <c r="E139" s="3">
        <v>8</v>
      </c>
      <c r="F139" s="9" t="s">
        <v>38</v>
      </c>
      <c r="G139">
        <v>0.108</v>
      </c>
      <c r="H139" s="3" t="s">
        <v>8</v>
      </c>
      <c r="I139" s="4">
        <f t="shared" si="7"/>
        <v>124.08333333333333</v>
      </c>
      <c r="J139" s="3"/>
      <c r="K139" s="3"/>
      <c r="L139" s="3"/>
      <c r="M139" s="3"/>
    </row>
    <row r="140" spans="1:13" ht="12.75">
      <c r="A140" s="3">
        <v>47</v>
      </c>
      <c r="B140" s="3" t="s">
        <v>20</v>
      </c>
      <c r="C140" s="3">
        <v>7</v>
      </c>
      <c r="D140" s="3">
        <v>3</v>
      </c>
      <c r="E140" s="3">
        <v>20</v>
      </c>
      <c r="F140" s="3">
        <v>25</v>
      </c>
      <c r="G140">
        <v>0.0854</v>
      </c>
      <c r="H140" s="3" t="s">
        <v>8</v>
      </c>
      <c r="I140" s="4">
        <f t="shared" si="7"/>
        <v>95.83333333333334</v>
      </c>
      <c r="J140" s="4">
        <f>AVERAGE(I140:I142)</f>
        <v>100.08333333333333</v>
      </c>
      <c r="K140" s="3">
        <f>STDEV(I140:I142)</f>
        <v>3.7144144895261513</v>
      </c>
      <c r="L140" s="3">
        <f>(K140/J140)*100</f>
        <v>3.711321721424964</v>
      </c>
      <c r="M140" s="3"/>
    </row>
    <row r="141" spans="1:13" ht="12.75">
      <c r="A141" s="3">
        <v>47</v>
      </c>
      <c r="B141" s="3" t="s">
        <v>22</v>
      </c>
      <c r="C141" s="3">
        <v>7</v>
      </c>
      <c r="D141" s="3">
        <v>3</v>
      </c>
      <c r="E141" s="3">
        <v>20</v>
      </c>
      <c r="F141" s="3">
        <v>25</v>
      </c>
      <c r="G141">
        <v>0.0909</v>
      </c>
      <c r="H141" s="3" t="s">
        <v>8</v>
      </c>
      <c r="I141" s="4">
        <f t="shared" si="7"/>
        <v>102.70833333333333</v>
      </c>
      <c r="J141" s="3"/>
      <c r="K141" s="3"/>
      <c r="L141" s="3"/>
      <c r="M141" s="3"/>
    </row>
    <row r="142" spans="1:13" ht="12.75">
      <c r="A142" s="3">
        <v>47</v>
      </c>
      <c r="B142" s="3" t="s">
        <v>5</v>
      </c>
      <c r="C142" s="3">
        <v>7</v>
      </c>
      <c r="D142" s="3">
        <v>3</v>
      </c>
      <c r="E142" s="3">
        <v>20</v>
      </c>
      <c r="F142" s="3">
        <v>25</v>
      </c>
      <c r="G142">
        <v>0.0901</v>
      </c>
      <c r="H142" s="3" t="s">
        <v>8</v>
      </c>
      <c r="I142" s="4">
        <f t="shared" si="7"/>
        <v>101.70833333333333</v>
      </c>
      <c r="J142" s="3"/>
      <c r="K142" s="3"/>
      <c r="L142" s="3"/>
      <c r="M142" s="3"/>
    </row>
    <row r="143" spans="1:13" ht="12.75">
      <c r="A143" s="3">
        <v>48</v>
      </c>
      <c r="B143" s="3" t="s">
        <v>20</v>
      </c>
      <c r="C143" s="3">
        <v>7</v>
      </c>
      <c r="D143" s="3">
        <v>4</v>
      </c>
      <c r="E143" s="3">
        <v>8</v>
      </c>
      <c r="F143" s="9" t="s">
        <v>38</v>
      </c>
      <c r="G143">
        <v>0.1303</v>
      </c>
      <c r="H143" s="3" t="s">
        <v>8</v>
      </c>
      <c r="I143" s="4">
        <f t="shared" si="7"/>
        <v>151.95833333333334</v>
      </c>
      <c r="J143" s="4">
        <f>AVERAGE(I143:I145)</f>
        <v>149.75</v>
      </c>
      <c r="K143" s="3">
        <f>STDEV(I143:I145)</f>
        <v>2.905633895268941</v>
      </c>
      <c r="L143" s="3">
        <f>(K143/J143)*100</f>
        <v>1.9403231354049688</v>
      </c>
      <c r="M143" s="3"/>
    </row>
    <row r="144" spans="1:13" ht="12.75">
      <c r="A144" s="3">
        <v>48</v>
      </c>
      <c r="B144" s="3" t="s">
        <v>22</v>
      </c>
      <c r="C144" s="3">
        <v>7</v>
      </c>
      <c r="D144" s="3">
        <v>4</v>
      </c>
      <c r="E144" s="3">
        <v>8</v>
      </c>
      <c r="F144" s="9" t="s">
        <v>38</v>
      </c>
      <c r="G144">
        <v>0.1294</v>
      </c>
      <c r="H144" s="3" t="s">
        <v>8</v>
      </c>
      <c r="I144" s="4">
        <f t="shared" si="7"/>
        <v>150.83333333333331</v>
      </c>
      <c r="J144" s="3"/>
      <c r="K144" s="3"/>
      <c r="L144" s="3"/>
      <c r="M144" s="3"/>
    </row>
    <row r="145" spans="1:13" ht="12.75">
      <c r="A145" s="3">
        <v>48</v>
      </c>
      <c r="B145" s="3" t="s">
        <v>5</v>
      </c>
      <c r="C145" s="3">
        <v>7</v>
      </c>
      <c r="D145" s="3">
        <v>4</v>
      </c>
      <c r="E145" s="3">
        <v>8</v>
      </c>
      <c r="F145" s="9" t="s">
        <v>38</v>
      </c>
      <c r="G145">
        <v>0.1259</v>
      </c>
      <c r="H145" s="3" t="s">
        <v>8</v>
      </c>
      <c r="I145" s="4">
        <f t="shared" si="7"/>
        <v>146.45833333333334</v>
      </c>
      <c r="J145" s="3"/>
      <c r="K145" s="3"/>
      <c r="L145" s="3"/>
      <c r="M145" s="3"/>
    </row>
    <row r="146" spans="1:13" ht="12.75">
      <c r="A146" s="3">
        <v>49</v>
      </c>
      <c r="B146" s="3" t="s">
        <v>20</v>
      </c>
      <c r="C146" s="3">
        <v>7</v>
      </c>
      <c r="D146" s="3">
        <v>4</v>
      </c>
      <c r="E146" s="3">
        <v>20</v>
      </c>
      <c r="F146" s="3">
        <v>25</v>
      </c>
      <c r="G146" s="3">
        <v>0.0844</v>
      </c>
      <c r="H146" s="3" t="s">
        <v>13</v>
      </c>
      <c r="I146" s="4">
        <f>(G146-$T$40)/$U$55</f>
        <v>84.07407407407409</v>
      </c>
      <c r="J146" s="4">
        <f>AVERAGE(I146:I148)</f>
        <v>86.92592592592594</v>
      </c>
      <c r="K146" s="3">
        <f>STDEV(I146:I148)</f>
        <v>8.10755883654644</v>
      </c>
      <c r="L146" s="3">
        <f>(K146/J146)*100</f>
        <v>9.326974375234506</v>
      </c>
      <c r="M146" s="3"/>
    </row>
    <row r="147" spans="1:13" ht="12.75">
      <c r="A147" s="3">
        <v>49</v>
      </c>
      <c r="B147" s="3" t="s">
        <v>22</v>
      </c>
      <c r="C147" s="3">
        <v>7</v>
      </c>
      <c r="D147" s="3">
        <v>4</v>
      </c>
      <c r="E147" s="3">
        <v>20</v>
      </c>
      <c r="F147" s="3">
        <v>25</v>
      </c>
      <c r="G147" s="3">
        <v>0.0813</v>
      </c>
      <c r="H147" s="3" t="s">
        <v>13</v>
      </c>
      <c r="I147" s="4">
        <f>(G147-$T$40)/$U$55</f>
        <v>80.62962962962963</v>
      </c>
      <c r="J147" s="3"/>
      <c r="K147" s="3"/>
      <c r="L147" s="3"/>
      <c r="M147" s="3"/>
    </row>
    <row r="148" spans="1:13" ht="12.75">
      <c r="A148" s="3">
        <v>49</v>
      </c>
      <c r="B148" s="3" t="s">
        <v>5</v>
      </c>
      <c r="C148" s="3">
        <v>7</v>
      </c>
      <c r="D148" s="3">
        <v>4</v>
      </c>
      <c r="E148" s="3">
        <v>20</v>
      </c>
      <c r="F148" s="3">
        <v>25</v>
      </c>
      <c r="G148" s="3">
        <v>0.0952</v>
      </c>
      <c r="H148" s="3" t="s">
        <v>13</v>
      </c>
      <c r="I148" s="4">
        <f>(G148-$T$40)/$U$55</f>
        <v>96.07407407407409</v>
      </c>
      <c r="J148" s="3"/>
      <c r="K148" s="3"/>
      <c r="L148" s="3"/>
      <c r="M148" s="3"/>
    </row>
    <row r="149" spans="1:13" ht="12.75">
      <c r="A149" s="5" t="s">
        <v>36</v>
      </c>
      <c r="B149" s="3"/>
      <c r="C149" s="5" t="s">
        <v>28</v>
      </c>
      <c r="D149" s="5" t="s">
        <v>30</v>
      </c>
      <c r="E149" s="5" t="s">
        <v>31</v>
      </c>
      <c r="F149" s="5" t="s">
        <v>34</v>
      </c>
      <c r="G149" s="3"/>
      <c r="H149" s="5"/>
      <c r="I149" s="2"/>
      <c r="J149" s="3"/>
      <c r="K149" s="3"/>
      <c r="L149" s="3"/>
      <c r="M149" s="3"/>
    </row>
    <row r="150" spans="1:13" ht="12.75">
      <c r="A150" s="3">
        <v>50</v>
      </c>
      <c r="B150" s="3" t="s">
        <v>20</v>
      </c>
      <c r="C150" s="3">
        <v>7</v>
      </c>
      <c r="D150" s="3">
        <v>5</v>
      </c>
      <c r="E150" s="3">
        <v>8</v>
      </c>
      <c r="F150" s="9" t="s">
        <v>37</v>
      </c>
      <c r="G150" s="3">
        <v>0.1325</v>
      </c>
      <c r="H150" s="3" t="s">
        <v>13</v>
      </c>
      <c r="I150" s="4">
        <f aca="true" t="shared" si="8" ref="I150:I155">(G150-$T$40)/$U$55</f>
        <v>137.51851851851853</v>
      </c>
      <c r="J150" s="4">
        <f>AVERAGE(I150:I152)</f>
        <v>134.11111111111111</v>
      </c>
      <c r="K150" s="3">
        <f>STDEV(I150:I152)</f>
        <v>3.153155059820193</v>
      </c>
      <c r="L150" s="3">
        <f>(K150/J150)*100</f>
        <v>2.35115124593055</v>
      </c>
      <c r="M150" s="3"/>
    </row>
    <row r="151" spans="1:13" ht="12.75">
      <c r="A151" s="3">
        <v>50</v>
      </c>
      <c r="B151" s="3" t="s">
        <v>22</v>
      </c>
      <c r="C151" s="3">
        <v>7</v>
      </c>
      <c r="D151" s="3">
        <v>5</v>
      </c>
      <c r="E151" s="3">
        <v>8</v>
      </c>
      <c r="F151" s="9" t="s">
        <v>37</v>
      </c>
      <c r="G151" s="3">
        <v>0.1269</v>
      </c>
      <c r="H151" s="3" t="s">
        <v>13</v>
      </c>
      <c r="I151" s="4">
        <f t="shared" si="8"/>
        <v>131.2962962962963</v>
      </c>
      <c r="J151" s="3"/>
      <c r="K151" s="3"/>
      <c r="L151" s="3"/>
      <c r="M151" s="3"/>
    </row>
    <row r="152" spans="1:13" ht="12.75">
      <c r="A152" s="3">
        <v>50</v>
      </c>
      <c r="B152" s="3" t="s">
        <v>5</v>
      </c>
      <c r="C152" s="3">
        <v>7</v>
      </c>
      <c r="D152" s="3">
        <v>5</v>
      </c>
      <c r="E152" s="3">
        <v>8</v>
      </c>
      <c r="F152" s="9" t="s">
        <v>37</v>
      </c>
      <c r="G152" s="3">
        <v>0.1289</v>
      </c>
      <c r="H152" s="3" t="s">
        <v>13</v>
      </c>
      <c r="I152" s="4">
        <f t="shared" si="8"/>
        <v>133.5185185185185</v>
      </c>
      <c r="J152" s="3"/>
      <c r="K152" s="3"/>
      <c r="L152" s="3"/>
      <c r="M152" s="3"/>
    </row>
    <row r="153" spans="1:13" ht="12.75">
      <c r="A153" s="3">
        <v>51</v>
      </c>
      <c r="B153" s="3" t="s">
        <v>20</v>
      </c>
      <c r="C153" s="3">
        <v>7</v>
      </c>
      <c r="D153" s="3">
        <v>5</v>
      </c>
      <c r="E153" s="3">
        <v>20</v>
      </c>
      <c r="F153" s="3">
        <v>25</v>
      </c>
      <c r="G153" s="3">
        <v>0.082</v>
      </c>
      <c r="H153" s="3" t="s">
        <v>13</v>
      </c>
      <c r="I153" s="4">
        <f t="shared" si="8"/>
        <v>81.40740740740742</v>
      </c>
      <c r="J153" s="4">
        <f>AVERAGE(I153:I155)</f>
        <v>82.68518518518519</v>
      </c>
      <c r="K153" s="3">
        <f>STDEV(I153:I155)</f>
        <v>1.807050663032897</v>
      </c>
      <c r="L153" s="3">
        <f>(K153/J153)*100</f>
        <v>2.185458808595217</v>
      </c>
      <c r="M153" s="3"/>
    </row>
    <row r="154" spans="1:13" ht="12.75">
      <c r="A154" s="3">
        <v>51</v>
      </c>
      <c r="B154" s="3" t="s">
        <v>22</v>
      </c>
      <c r="C154" s="3">
        <v>7</v>
      </c>
      <c r="D154" s="3">
        <v>5</v>
      </c>
      <c r="E154" s="3">
        <v>20</v>
      </c>
      <c r="F154" s="3">
        <v>25</v>
      </c>
      <c r="G154" s="3">
        <v>0.1179</v>
      </c>
      <c r="H154" s="3" t="s">
        <v>13</v>
      </c>
      <c r="I154" s="4"/>
      <c r="J154" s="3"/>
      <c r="K154" s="3"/>
      <c r="L154" s="3"/>
      <c r="M154" s="3"/>
    </row>
    <row r="155" spans="1:13" ht="12.75">
      <c r="A155" s="3">
        <v>51</v>
      </c>
      <c r="B155" s="3" t="s">
        <v>5</v>
      </c>
      <c r="C155" s="3">
        <v>7</v>
      </c>
      <c r="D155" s="3">
        <v>5</v>
      </c>
      <c r="E155" s="3">
        <v>20</v>
      </c>
      <c r="F155" s="3">
        <v>25</v>
      </c>
      <c r="G155" s="3">
        <v>0.0843</v>
      </c>
      <c r="H155" s="3" t="s">
        <v>13</v>
      </c>
      <c r="I155" s="4">
        <f>(G155-$T$40)/$U$55</f>
        <v>83.96296296296298</v>
      </c>
      <c r="J155" s="3"/>
      <c r="K155" s="3"/>
      <c r="L155" s="3"/>
      <c r="M155" s="3"/>
    </row>
    <row r="156" spans="1:13" ht="12.75">
      <c r="A156" s="3">
        <v>52</v>
      </c>
      <c r="B156" s="3" t="s">
        <v>20</v>
      </c>
      <c r="C156" s="3">
        <v>7</v>
      </c>
      <c r="D156" s="3">
        <v>6</v>
      </c>
      <c r="E156" s="3">
        <v>8</v>
      </c>
      <c r="F156" s="9" t="s">
        <v>37</v>
      </c>
      <c r="G156">
        <v>0.1343</v>
      </c>
      <c r="H156" s="3" t="s">
        <v>8</v>
      </c>
      <c r="I156" s="4">
        <f aca="true" t="shared" si="9" ref="I156:I170">(G156-$T$40)/$U$20</f>
        <v>156.95833333333331</v>
      </c>
      <c r="J156" s="4">
        <f>AVERAGE(I156:I158)</f>
        <v>155.58333333333331</v>
      </c>
      <c r="K156" s="3">
        <f>STDEV(I156:I158)</f>
        <v>2.065338955232288</v>
      </c>
      <c r="L156" s="3">
        <f>(K156/J156)*100</f>
        <v>1.3274808496404638</v>
      </c>
      <c r="M156" s="3"/>
    </row>
    <row r="157" spans="1:13" ht="12.75">
      <c r="A157" s="3">
        <v>52</v>
      </c>
      <c r="B157" s="3" t="s">
        <v>22</v>
      </c>
      <c r="C157" s="3">
        <v>7</v>
      </c>
      <c r="D157" s="3">
        <v>6</v>
      </c>
      <c r="E157" s="3">
        <v>8</v>
      </c>
      <c r="F157" s="9" t="s">
        <v>37</v>
      </c>
      <c r="G157">
        <v>0.1313</v>
      </c>
      <c r="H157" s="3" t="s">
        <v>8</v>
      </c>
      <c r="I157" s="4">
        <f t="shared" si="9"/>
        <v>153.20833333333334</v>
      </c>
      <c r="J157" s="3"/>
      <c r="K157" s="3"/>
      <c r="L157" s="3"/>
      <c r="M157" s="3"/>
    </row>
    <row r="158" spans="1:13" ht="12.75">
      <c r="A158" s="3">
        <v>52</v>
      </c>
      <c r="B158" s="3" t="s">
        <v>5</v>
      </c>
      <c r="C158" s="3">
        <v>7</v>
      </c>
      <c r="D158" s="3">
        <v>6</v>
      </c>
      <c r="E158" s="3">
        <v>8</v>
      </c>
      <c r="F158" s="9" t="s">
        <v>37</v>
      </c>
      <c r="G158">
        <v>0.134</v>
      </c>
      <c r="H158" s="3" t="s">
        <v>8</v>
      </c>
      <c r="I158" s="4">
        <f t="shared" si="9"/>
        <v>156.58333333333331</v>
      </c>
      <c r="J158" s="3"/>
      <c r="K158" s="3"/>
      <c r="L158" s="3"/>
      <c r="M158" s="3"/>
    </row>
    <row r="159" spans="1:13" ht="12.75">
      <c r="A159" s="3">
        <v>53</v>
      </c>
      <c r="B159" s="3" t="s">
        <v>20</v>
      </c>
      <c r="C159" s="3">
        <v>7</v>
      </c>
      <c r="D159" s="3">
        <v>6</v>
      </c>
      <c r="E159" s="3">
        <v>20</v>
      </c>
      <c r="F159" s="3">
        <v>25</v>
      </c>
      <c r="G159">
        <v>0.1049</v>
      </c>
      <c r="H159" s="3" t="s">
        <v>8</v>
      </c>
      <c r="I159" s="4">
        <f t="shared" si="9"/>
        <v>120.20833333333333</v>
      </c>
      <c r="J159" s="4">
        <f>AVERAGE(I159:I161)</f>
        <v>106.25</v>
      </c>
      <c r="K159" s="3">
        <f>STDEV(I159:I161)</f>
        <v>12.124570439126318</v>
      </c>
      <c r="L159" s="3">
        <f>(K159/J159)*100</f>
        <v>11.411360413295359</v>
      </c>
      <c r="M159" s="3"/>
    </row>
    <row r="160" spans="1:13" ht="12.75">
      <c r="A160" s="3">
        <v>53</v>
      </c>
      <c r="B160" s="3" t="s">
        <v>22</v>
      </c>
      <c r="C160" s="3">
        <v>7</v>
      </c>
      <c r="D160" s="3">
        <v>6</v>
      </c>
      <c r="E160" s="3">
        <v>20</v>
      </c>
      <c r="F160" s="3">
        <v>25</v>
      </c>
      <c r="G160">
        <v>0.0889</v>
      </c>
      <c r="H160" s="3" t="s">
        <v>8</v>
      </c>
      <c r="I160" s="4">
        <f t="shared" si="9"/>
        <v>100.20833333333334</v>
      </c>
      <c r="J160" s="3"/>
      <c r="K160" s="3"/>
      <c r="L160" s="3"/>
      <c r="M160" s="3"/>
    </row>
    <row r="161" spans="1:13" ht="12.75">
      <c r="A161" s="3">
        <v>53</v>
      </c>
      <c r="B161" s="3" t="s">
        <v>5</v>
      </c>
      <c r="C161" s="3">
        <v>7</v>
      </c>
      <c r="D161" s="3">
        <v>6</v>
      </c>
      <c r="E161" s="3">
        <v>20</v>
      </c>
      <c r="F161" s="3">
        <v>25</v>
      </c>
      <c r="G161">
        <v>0.0874</v>
      </c>
      <c r="H161" s="3" t="s">
        <v>8</v>
      </c>
      <c r="I161" s="4">
        <f t="shared" si="9"/>
        <v>98.33333333333334</v>
      </c>
      <c r="J161" s="3"/>
      <c r="K161" s="3"/>
      <c r="L161" s="3"/>
      <c r="M161" s="3"/>
    </row>
    <row r="162" spans="1:13" ht="12.75">
      <c r="A162" s="3">
        <v>54</v>
      </c>
      <c r="B162" s="3" t="s">
        <v>20</v>
      </c>
      <c r="C162" s="3">
        <v>7</v>
      </c>
      <c r="D162" s="3">
        <v>7</v>
      </c>
      <c r="E162" s="3">
        <v>8</v>
      </c>
      <c r="F162" s="9" t="s">
        <v>37</v>
      </c>
      <c r="G162">
        <v>0.1157</v>
      </c>
      <c r="H162" s="3" t="s">
        <v>8</v>
      </c>
      <c r="I162" s="4">
        <f t="shared" si="9"/>
        <v>133.70833333333334</v>
      </c>
      <c r="J162" s="4">
        <f>AVERAGE(I162:I164)</f>
        <v>130.375</v>
      </c>
      <c r="K162" s="3">
        <f>STDEV(I162:I164)</f>
        <v>3.660031875999956</v>
      </c>
      <c r="L162" s="3">
        <f>(K162/J162)*100</f>
        <v>2.8073111225311265</v>
      </c>
      <c r="M162" s="3"/>
    </row>
    <row r="163" spans="1:13" ht="12.75">
      <c r="A163" s="3">
        <v>54</v>
      </c>
      <c r="B163" s="3" t="s">
        <v>22</v>
      </c>
      <c r="C163" s="3">
        <v>7</v>
      </c>
      <c r="D163" s="3">
        <v>7</v>
      </c>
      <c r="E163" s="3">
        <v>8</v>
      </c>
      <c r="F163" s="9" t="s">
        <v>37</v>
      </c>
      <c r="G163">
        <v>0.1135</v>
      </c>
      <c r="H163" s="3" t="s">
        <v>8</v>
      </c>
      <c r="I163" s="4">
        <f t="shared" si="9"/>
        <v>130.95833333333334</v>
      </c>
      <c r="J163" s="3"/>
      <c r="K163" s="3"/>
      <c r="L163" s="3"/>
      <c r="M163" s="3"/>
    </row>
    <row r="164" spans="1:13" ht="12.75">
      <c r="A164" s="3">
        <v>54</v>
      </c>
      <c r="B164" s="3" t="s">
        <v>5</v>
      </c>
      <c r="C164" s="3">
        <v>7</v>
      </c>
      <c r="D164" s="3">
        <v>7</v>
      </c>
      <c r="E164" s="3">
        <v>8</v>
      </c>
      <c r="F164" s="9" t="s">
        <v>37</v>
      </c>
      <c r="G164">
        <v>0.1099</v>
      </c>
      <c r="H164" s="3" t="s">
        <v>8</v>
      </c>
      <c r="I164" s="4">
        <f t="shared" si="9"/>
        <v>126.45833333333333</v>
      </c>
      <c r="J164" s="3"/>
      <c r="K164" s="3"/>
      <c r="L164" s="3"/>
      <c r="M164" s="3"/>
    </row>
    <row r="165" spans="1:13" ht="12.75">
      <c r="A165" s="3">
        <v>55</v>
      </c>
      <c r="B165" s="3" t="s">
        <v>20</v>
      </c>
      <c r="C165" s="3">
        <v>7</v>
      </c>
      <c r="D165" s="3">
        <v>7</v>
      </c>
      <c r="E165" s="3">
        <v>20</v>
      </c>
      <c r="F165" s="3">
        <v>25</v>
      </c>
      <c r="G165">
        <v>0.0883</v>
      </c>
      <c r="H165" s="3" t="s">
        <v>8</v>
      </c>
      <c r="I165" s="4">
        <f t="shared" si="9"/>
        <v>99.45833333333334</v>
      </c>
      <c r="J165" s="4">
        <f>AVERAGE(I165:I167)</f>
        <v>100.5</v>
      </c>
      <c r="K165" s="3">
        <f>STDEV(I165:I167)</f>
        <v>0.9547032697837369</v>
      </c>
      <c r="L165" s="3">
        <f>(K165/J165)*100</f>
        <v>0.949953502272375</v>
      </c>
      <c r="M165" s="3"/>
    </row>
    <row r="166" spans="1:13" ht="12.75">
      <c r="A166" s="3">
        <v>55</v>
      </c>
      <c r="B166" s="3" t="s">
        <v>22</v>
      </c>
      <c r="C166" s="3">
        <v>7</v>
      </c>
      <c r="D166" s="3">
        <v>7</v>
      </c>
      <c r="E166" s="3">
        <v>20</v>
      </c>
      <c r="F166" s="3">
        <v>25</v>
      </c>
      <c r="G166">
        <v>0.0898</v>
      </c>
      <c r="H166" s="3" t="s">
        <v>8</v>
      </c>
      <c r="I166" s="4">
        <f t="shared" si="9"/>
        <v>101.33333333333334</v>
      </c>
      <c r="J166" s="3"/>
      <c r="K166" s="3"/>
      <c r="L166" s="3"/>
      <c r="M166" s="3"/>
    </row>
    <row r="167" spans="1:13" ht="12.75">
      <c r="A167" s="3">
        <v>55</v>
      </c>
      <c r="B167" s="3" t="s">
        <v>5</v>
      </c>
      <c r="C167" s="3">
        <v>7</v>
      </c>
      <c r="D167" s="3">
        <v>7</v>
      </c>
      <c r="E167" s="3">
        <v>20</v>
      </c>
      <c r="F167" s="3">
        <v>25</v>
      </c>
      <c r="G167">
        <v>0.0893</v>
      </c>
      <c r="H167" s="3" t="s">
        <v>8</v>
      </c>
      <c r="I167" s="4">
        <f t="shared" si="9"/>
        <v>100.70833333333334</v>
      </c>
      <c r="J167" s="3"/>
      <c r="K167" s="3"/>
      <c r="L167" s="3"/>
      <c r="M167" s="3"/>
    </row>
    <row r="168" spans="1:13" ht="12.75">
      <c r="A168" s="3">
        <v>56</v>
      </c>
      <c r="B168" s="3" t="s">
        <v>20</v>
      </c>
      <c r="C168" s="3">
        <v>7</v>
      </c>
      <c r="D168" s="3">
        <v>8</v>
      </c>
      <c r="E168" s="3">
        <v>8</v>
      </c>
      <c r="F168" s="9" t="s">
        <v>37</v>
      </c>
      <c r="G168">
        <v>0.1274</v>
      </c>
      <c r="H168" s="3" t="s">
        <v>8</v>
      </c>
      <c r="I168" s="4">
        <f t="shared" si="9"/>
        <v>148.33333333333334</v>
      </c>
      <c r="J168" s="4">
        <f>AVERAGE(I168:I170)</f>
        <v>152.70833333333334</v>
      </c>
      <c r="K168" s="3">
        <f>STDEV(I168:I170)</f>
        <v>4.147665005759264</v>
      </c>
      <c r="L168" s="3">
        <f>(K168/J168)*100</f>
        <v>2.7160698537032015</v>
      </c>
      <c r="M168" s="3"/>
    </row>
    <row r="169" spans="1:13" ht="12.75">
      <c r="A169" s="3">
        <v>56</v>
      </c>
      <c r="B169" s="3" t="s">
        <v>22</v>
      </c>
      <c r="C169" s="3">
        <v>7</v>
      </c>
      <c r="D169" s="3">
        <v>8</v>
      </c>
      <c r="E169" s="3">
        <v>8</v>
      </c>
      <c r="F169" s="9" t="s">
        <v>37</v>
      </c>
      <c r="G169">
        <v>0.1313</v>
      </c>
      <c r="H169" s="3" t="s">
        <v>8</v>
      </c>
      <c r="I169" s="4">
        <f t="shared" si="9"/>
        <v>153.20833333333334</v>
      </c>
      <c r="J169" s="3"/>
      <c r="K169" s="3"/>
      <c r="L169" s="3"/>
      <c r="M169" s="3"/>
    </row>
    <row r="170" spans="1:13" ht="12.75">
      <c r="A170" s="3">
        <v>56</v>
      </c>
      <c r="B170" s="3" t="s">
        <v>5</v>
      </c>
      <c r="C170" s="3">
        <v>7</v>
      </c>
      <c r="D170" s="3">
        <v>8</v>
      </c>
      <c r="E170" s="3">
        <v>8</v>
      </c>
      <c r="F170" s="9" t="s">
        <v>37</v>
      </c>
      <c r="G170">
        <v>0.134</v>
      </c>
      <c r="H170" s="3" t="s">
        <v>8</v>
      </c>
      <c r="I170" s="4">
        <f t="shared" si="9"/>
        <v>156.58333333333331</v>
      </c>
      <c r="J170" s="3"/>
      <c r="K170" s="3"/>
      <c r="L170" s="3"/>
      <c r="M170" s="3"/>
    </row>
    <row r="171" spans="1:13" ht="12.75">
      <c r="A171" s="3">
        <v>57</v>
      </c>
      <c r="B171" s="3" t="s">
        <v>20</v>
      </c>
      <c r="C171" s="3">
        <v>7</v>
      </c>
      <c r="D171" s="3">
        <v>8</v>
      </c>
      <c r="E171" s="3">
        <v>20</v>
      </c>
      <c r="F171" s="3">
        <v>25</v>
      </c>
      <c r="G171" s="3">
        <v>0.0884</v>
      </c>
      <c r="H171" s="3" t="s">
        <v>12</v>
      </c>
      <c r="I171" s="4">
        <f aca="true" t="shared" si="10" ref="I171:I176">(G171-$T$40)/$U$55</f>
        <v>88.51851851851853</v>
      </c>
      <c r="J171" s="4">
        <f>AVERAGE(I171:I173)</f>
        <v>90.1851851851852</v>
      </c>
      <c r="K171" s="3">
        <f>STDEV(I171:I173)</f>
        <v>1.4444444444437992</v>
      </c>
      <c r="L171" s="3">
        <f>(K171/J171)*100</f>
        <v>1.6016427104715636</v>
      </c>
      <c r="M171" s="3"/>
    </row>
    <row r="172" spans="1:13" ht="12.75">
      <c r="A172" s="3">
        <v>57</v>
      </c>
      <c r="B172" s="3" t="s">
        <v>22</v>
      </c>
      <c r="C172" s="3">
        <v>7</v>
      </c>
      <c r="D172" s="3">
        <v>8</v>
      </c>
      <c r="E172" s="3">
        <v>20</v>
      </c>
      <c r="F172" s="3">
        <v>25</v>
      </c>
      <c r="G172" s="3">
        <v>0.0907</v>
      </c>
      <c r="H172" s="3" t="s">
        <v>12</v>
      </c>
      <c r="I172" s="4">
        <f t="shared" si="10"/>
        <v>91.07407407407409</v>
      </c>
      <c r="J172" s="3"/>
      <c r="K172" s="3"/>
      <c r="L172" s="3"/>
      <c r="M172" s="3"/>
    </row>
    <row r="173" spans="1:13" ht="12.75">
      <c r="A173" s="3">
        <v>57</v>
      </c>
      <c r="B173" s="3" t="s">
        <v>5</v>
      </c>
      <c r="C173" s="3">
        <v>7</v>
      </c>
      <c r="D173" s="3">
        <v>8</v>
      </c>
      <c r="E173" s="3">
        <v>20</v>
      </c>
      <c r="F173" s="3">
        <v>25</v>
      </c>
      <c r="G173" s="3">
        <v>0.0906</v>
      </c>
      <c r="H173" s="3" t="s">
        <v>12</v>
      </c>
      <c r="I173" s="4">
        <f t="shared" si="10"/>
        <v>90.96296296296298</v>
      </c>
      <c r="J173" s="3"/>
      <c r="K173" s="3"/>
      <c r="L173" s="3"/>
      <c r="M173" s="3"/>
    </row>
    <row r="174" spans="1:13" ht="12.75">
      <c r="A174" s="3">
        <v>58</v>
      </c>
      <c r="B174" s="3" t="s">
        <v>20</v>
      </c>
      <c r="C174" s="3">
        <v>7</v>
      </c>
      <c r="D174" s="3">
        <v>9</v>
      </c>
      <c r="E174" s="3">
        <v>8</v>
      </c>
      <c r="F174" s="9" t="s">
        <v>37</v>
      </c>
      <c r="G174" s="3">
        <v>0.125</v>
      </c>
      <c r="H174" s="3" t="s">
        <v>12</v>
      </c>
      <c r="I174" s="4">
        <f t="shared" si="10"/>
        <v>129.1851851851852</v>
      </c>
      <c r="J174" s="4">
        <f>AVERAGE(I174:I176)</f>
        <v>134.7777777777778</v>
      </c>
      <c r="K174" s="3">
        <f>STDEV(I174:I176)</f>
        <v>9.304408442287167</v>
      </c>
      <c r="L174" s="3">
        <f>(K174/J174)*100</f>
        <v>6.903518217690395</v>
      </c>
      <c r="M174" s="3"/>
    </row>
    <row r="175" spans="1:13" ht="12.75">
      <c r="A175" s="3">
        <v>58</v>
      </c>
      <c r="B175" s="3" t="s">
        <v>22</v>
      </c>
      <c r="C175" s="3">
        <v>7</v>
      </c>
      <c r="D175" s="3">
        <v>9</v>
      </c>
      <c r="E175" s="3">
        <v>8</v>
      </c>
      <c r="F175" s="9" t="s">
        <v>37</v>
      </c>
      <c r="G175" s="3">
        <v>0.1254</v>
      </c>
      <c r="H175" s="3" t="s">
        <v>12</v>
      </c>
      <c r="I175" s="4">
        <f t="shared" si="10"/>
        <v>129.62962962962965</v>
      </c>
      <c r="J175" s="3"/>
      <c r="K175" s="3"/>
      <c r="L175" s="3"/>
      <c r="M175" s="3"/>
    </row>
    <row r="176" spans="1:13" ht="12.75">
      <c r="A176" s="3">
        <v>58</v>
      </c>
      <c r="B176" s="3" t="s">
        <v>5</v>
      </c>
      <c r="C176" s="3">
        <v>7</v>
      </c>
      <c r="D176" s="3">
        <v>9</v>
      </c>
      <c r="E176" s="3">
        <v>8</v>
      </c>
      <c r="F176" s="9" t="s">
        <v>37</v>
      </c>
      <c r="G176" s="3">
        <v>0.1397</v>
      </c>
      <c r="H176" s="3" t="s">
        <v>12</v>
      </c>
      <c r="I176" s="4">
        <f t="shared" si="10"/>
        <v>145.5185185185185</v>
      </c>
      <c r="J176" s="3"/>
      <c r="K176" s="3"/>
      <c r="L176" s="3"/>
      <c r="M176" s="3"/>
    </row>
    <row r="177" spans="1:13" ht="12.75">
      <c r="A177" s="3">
        <v>67</v>
      </c>
      <c r="B177" s="3" t="s">
        <v>20</v>
      </c>
      <c r="C177" s="3">
        <v>7</v>
      </c>
      <c r="D177" s="3">
        <v>9</v>
      </c>
      <c r="E177" s="3">
        <v>20</v>
      </c>
      <c r="F177" s="3">
        <v>25</v>
      </c>
      <c r="G177">
        <v>0.0948</v>
      </c>
      <c r="H177" s="3" t="s">
        <v>8</v>
      </c>
      <c r="I177" s="4">
        <f>(G177-$T$40)/$U$20</f>
        <v>107.58333333333333</v>
      </c>
      <c r="J177" s="4">
        <f>AVERAGE(I177:I179)</f>
        <v>103.79166666666667</v>
      </c>
      <c r="K177" s="3">
        <f>STDEV(I177:I179)</f>
        <v>3.2842743998234614</v>
      </c>
      <c r="L177" s="3">
        <f>(K177/J177)*100</f>
        <v>3.1642948854180277</v>
      </c>
      <c r="M177" s="3"/>
    </row>
    <row r="178" spans="1:13" ht="12.75">
      <c r="A178" s="3">
        <v>67</v>
      </c>
      <c r="B178" s="3" t="s">
        <v>22</v>
      </c>
      <c r="C178" s="3">
        <v>7</v>
      </c>
      <c r="D178" s="3">
        <v>9</v>
      </c>
      <c r="E178" s="3">
        <v>20</v>
      </c>
      <c r="F178" s="3">
        <v>25</v>
      </c>
      <c r="G178">
        <v>0.0902</v>
      </c>
      <c r="H178" s="3" t="s">
        <v>8</v>
      </c>
      <c r="I178" s="4">
        <f>(G178-$T$40)/$U$20</f>
        <v>101.83333333333334</v>
      </c>
      <c r="J178" s="3"/>
      <c r="K178" s="3"/>
      <c r="L178" s="3"/>
      <c r="M178" s="3"/>
    </row>
    <row r="179" spans="1:13" ht="12.75">
      <c r="A179" s="3">
        <v>67</v>
      </c>
      <c r="B179" s="3" t="s">
        <v>5</v>
      </c>
      <c r="C179" s="3">
        <v>7</v>
      </c>
      <c r="D179" s="3">
        <v>9</v>
      </c>
      <c r="E179" s="3">
        <v>20</v>
      </c>
      <c r="F179" s="3">
        <v>25</v>
      </c>
      <c r="G179">
        <v>0.0903</v>
      </c>
      <c r="H179" s="3" t="s">
        <v>8</v>
      </c>
      <c r="I179" s="4">
        <f>(G179-$T$40)/$U$20</f>
        <v>101.95833333333334</v>
      </c>
      <c r="J179" s="3"/>
      <c r="K179" s="3"/>
      <c r="L179" s="3"/>
      <c r="M179" s="3"/>
    </row>
    <row r="180" spans="1:13" ht="12.75">
      <c r="A180" s="3">
        <v>59</v>
      </c>
      <c r="B180" s="3" t="s">
        <v>20</v>
      </c>
      <c r="C180" s="3">
        <v>7</v>
      </c>
      <c r="D180" s="3">
        <v>10</v>
      </c>
      <c r="E180" s="3">
        <v>8</v>
      </c>
      <c r="F180" s="9" t="s">
        <v>37</v>
      </c>
      <c r="G180" s="3">
        <v>0.1319</v>
      </c>
      <c r="H180" s="3" t="s">
        <v>12</v>
      </c>
      <c r="I180" s="4">
        <f aca="true" t="shared" si="11" ref="I180:I187">(G180-$T$40)/$U$55</f>
        <v>136.85185185185185</v>
      </c>
      <c r="J180" s="4">
        <f>AVERAGE(I180:I182)</f>
        <v>137.96296296296293</v>
      </c>
      <c r="K180" s="3">
        <f>STDEV(I180:I182)</f>
        <v>0.9622504486556074</v>
      </c>
      <c r="L180" s="3">
        <f>(K180/J180)*100</f>
        <v>0.6974701238577559</v>
      </c>
      <c r="M180" s="3"/>
    </row>
    <row r="181" spans="1:13" ht="12.75">
      <c r="A181" s="3">
        <v>59</v>
      </c>
      <c r="B181" s="3" t="s">
        <v>22</v>
      </c>
      <c r="C181" s="3">
        <v>7</v>
      </c>
      <c r="D181" s="3">
        <v>10</v>
      </c>
      <c r="E181" s="3">
        <v>8</v>
      </c>
      <c r="F181" s="9" t="s">
        <v>37</v>
      </c>
      <c r="G181" s="3">
        <v>0.1334</v>
      </c>
      <c r="H181" s="3" t="s">
        <v>12</v>
      </c>
      <c r="I181" s="4">
        <f t="shared" si="11"/>
        <v>138.5185185185185</v>
      </c>
      <c r="J181" s="3"/>
      <c r="K181" s="3"/>
      <c r="L181" s="3"/>
      <c r="M181" s="3"/>
    </row>
    <row r="182" spans="1:13" ht="12.75">
      <c r="A182" s="3">
        <v>59</v>
      </c>
      <c r="B182" s="3" t="s">
        <v>5</v>
      </c>
      <c r="C182" s="3">
        <v>7</v>
      </c>
      <c r="D182" s="3">
        <v>10</v>
      </c>
      <c r="E182" s="3">
        <v>8</v>
      </c>
      <c r="F182" s="9" t="s">
        <v>37</v>
      </c>
      <c r="G182" s="3">
        <v>0.1334</v>
      </c>
      <c r="H182" s="3" t="s">
        <v>12</v>
      </c>
      <c r="I182" s="4">
        <f t="shared" si="11"/>
        <v>138.5185185185185</v>
      </c>
      <c r="J182" s="3"/>
      <c r="K182" s="3"/>
      <c r="L182" s="3"/>
      <c r="M182" s="3"/>
    </row>
    <row r="183" spans="1:13" ht="12.75">
      <c r="A183" s="3">
        <v>60</v>
      </c>
      <c r="B183" s="3" t="s">
        <v>20</v>
      </c>
      <c r="C183" s="3">
        <v>7</v>
      </c>
      <c r="D183" s="3">
        <v>10</v>
      </c>
      <c r="E183" s="3">
        <v>20</v>
      </c>
      <c r="F183" s="3">
        <v>25</v>
      </c>
      <c r="G183" s="3">
        <v>0.0898</v>
      </c>
      <c r="H183" s="3" t="s">
        <v>12</v>
      </c>
      <c r="I183" s="4">
        <f t="shared" si="11"/>
        <v>90.07407407407409</v>
      </c>
      <c r="J183" s="4">
        <f>AVERAGE(I183:I185)</f>
        <v>89.66666666666669</v>
      </c>
      <c r="K183" s="3">
        <f>STDEV(I183:I185)</f>
        <v>1.0081968584309113</v>
      </c>
      <c r="L183" s="3">
        <f>(K183/J183)*100</f>
        <v>1.1243831134917224</v>
      </c>
      <c r="M183" s="3"/>
    </row>
    <row r="184" spans="1:13" ht="12.75">
      <c r="A184" s="3">
        <v>60</v>
      </c>
      <c r="B184" s="3" t="s">
        <v>22</v>
      </c>
      <c r="C184" s="3">
        <v>7</v>
      </c>
      <c r="D184" s="3">
        <v>10</v>
      </c>
      <c r="E184" s="3">
        <v>20</v>
      </c>
      <c r="F184" s="3">
        <v>25</v>
      </c>
      <c r="G184" s="3">
        <v>0.0901</v>
      </c>
      <c r="H184" s="3" t="s">
        <v>12</v>
      </c>
      <c r="I184" s="4">
        <f t="shared" si="11"/>
        <v>90.40740740740742</v>
      </c>
      <c r="J184" s="3"/>
      <c r="K184" s="3"/>
      <c r="L184" s="3"/>
      <c r="M184" s="3"/>
    </row>
    <row r="185" spans="1:13" ht="12.75">
      <c r="A185" s="3">
        <v>60</v>
      </c>
      <c r="B185" s="3" t="s">
        <v>5</v>
      </c>
      <c r="C185" s="3">
        <v>7</v>
      </c>
      <c r="D185" s="3">
        <v>10</v>
      </c>
      <c r="E185" s="3">
        <v>20</v>
      </c>
      <c r="F185" s="3">
        <v>25</v>
      </c>
      <c r="G185" s="3">
        <v>0.0884</v>
      </c>
      <c r="H185" s="3" t="s">
        <v>12</v>
      </c>
      <c r="I185" s="4">
        <f t="shared" si="11"/>
        <v>88.51851851851853</v>
      </c>
      <c r="J185" s="3"/>
      <c r="K185" s="3"/>
      <c r="L185" s="3"/>
      <c r="M185" s="3"/>
    </row>
    <row r="186" spans="1:13" ht="12.75">
      <c r="A186" s="3">
        <v>61</v>
      </c>
      <c r="B186" s="3" t="s">
        <v>20</v>
      </c>
      <c r="C186" s="3">
        <v>7</v>
      </c>
      <c r="D186" s="3">
        <v>11</v>
      </c>
      <c r="E186" s="3">
        <v>8</v>
      </c>
      <c r="F186" s="9" t="s">
        <v>37</v>
      </c>
      <c r="G186" s="3">
        <v>0.1279</v>
      </c>
      <c r="H186" s="3" t="s">
        <v>12</v>
      </c>
      <c r="I186" s="4">
        <f t="shared" si="11"/>
        <v>132.40740740740742</v>
      </c>
      <c r="J186" s="4">
        <f>AVERAGE(I186:I188)</f>
        <v>137.3641975308642</v>
      </c>
      <c r="K186" s="3">
        <f>STDEV(I186:I188)</f>
        <v>9.070791797397673</v>
      </c>
      <c r="L186" s="3">
        <f>(K186/J186)*100</f>
        <v>6.603461426227578</v>
      </c>
      <c r="M186" s="3"/>
    </row>
    <row r="187" spans="1:13" ht="12.75">
      <c r="A187" s="3">
        <v>61</v>
      </c>
      <c r="B187" s="3" t="s">
        <v>22</v>
      </c>
      <c r="C187" s="3">
        <v>7</v>
      </c>
      <c r="D187" s="3">
        <v>11</v>
      </c>
      <c r="E187" s="3">
        <v>8</v>
      </c>
      <c r="F187" s="9" t="s">
        <v>37</v>
      </c>
      <c r="G187" s="3">
        <v>0.1274</v>
      </c>
      <c r="H187" s="3" t="s">
        <v>12</v>
      </c>
      <c r="I187" s="4">
        <f t="shared" si="11"/>
        <v>131.85185185185188</v>
      </c>
      <c r="J187" s="3"/>
      <c r="K187" s="3"/>
      <c r="L187" s="3"/>
      <c r="M187" s="3"/>
    </row>
    <row r="188" spans="1:13" ht="12.75">
      <c r="A188" s="3">
        <v>61</v>
      </c>
      <c r="B188" s="3" t="s">
        <v>5</v>
      </c>
      <c r="C188" s="3">
        <v>7</v>
      </c>
      <c r="D188" s="3">
        <v>11</v>
      </c>
      <c r="E188" s="3">
        <v>8</v>
      </c>
      <c r="F188" s="9" t="s">
        <v>37</v>
      </c>
      <c r="G188" s="3">
        <v>0.127</v>
      </c>
      <c r="H188" s="3" t="s">
        <v>8</v>
      </c>
      <c r="I188" s="4">
        <f>(G188-$T$40)/$U$20</f>
        <v>147.83333333333334</v>
      </c>
      <c r="J188" s="3"/>
      <c r="K188" s="3"/>
      <c r="L188" s="3"/>
      <c r="M188" s="3"/>
    </row>
    <row r="189" spans="1:13" ht="12.75">
      <c r="A189" s="3">
        <v>62</v>
      </c>
      <c r="B189" s="3" t="s">
        <v>20</v>
      </c>
      <c r="C189" s="3">
        <v>7</v>
      </c>
      <c r="D189" s="3">
        <v>11</v>
      </c>
      <c r="E189" s="3">
        <v>20</v>
      </c>
      <c r="F189" s="3">
        <v>25</v>
      </c>
      <c r="G189" s="3">
        <v>0.0803</v>
      </c>
      <c r="H189" s="3" t="s">
        <v>12</v>
      </c>
      <c r="I189" s="4">
        <f>(G189-$T$40)/$U$55</f>
        <v>79.51851851851852</v>
      </c>
      <c r="J189" s="4">
        <f>AVERAGE(I189:I191)</f>
        <v>88.92592592592592</v>
      </c>
      <c r="K189" s="3">
        <f>STDEV(I189:I191)</f>
        <v>13.304083142324775</v>
      </c>
      <c r="L189" s="3">
        <f>(K189/J189)*100</f>
        <v>14.960859843513907</v>
      </c>
      <c r="M189" s="3"/>
    </row>
    <row r="190" spans="1:13" ht="12.75">
      <c r="A190" s="3">
        <v>62</v>
      </c>
      <c r="B190" s="3" t="s">
        <v>22</v>
      </c>
      <c r="C190" s="3">
        <v>7</v>
      </c>
      <c r="D190" s="3">
        <v>11</v>
      </c>
      <c r="E190" s="3">
        <v>20</v>
      </c>
      <c r="F190" s="3">
        <v>25</v>
      </c>
      <c r="G190">
        <v>0.1091</v>
      </c>
      <c r="H190" s="3" t="s">
        <v>8</v>
      </c>
      <c r="I190" s="4"/>
      <c r="J190" s="3"/>
      <c r="K190" s="3"/>
      <c r="L190" s="3"/>
      <c r="M190" s="3"/>
    </row>
    <row r="191" spans="1:13" ht="12.75">
      <c r="A191" s="3">
        <v>62</v>
      </c>
      <c r="B191" s="3" t="s">
        <v>5</v>
      </c>
      <c r="C191" s="3">
        <v>7</v>
      </c>
      <c r="D191" s="3">
        <v>11</v>
      </c>
      <c r="E191" s="3">
        <v>20</v>
      </c>
      <c r="F191" s="3">
        <v>25</v>
      </c>
      <c r="G191">
        <v>0.0874</v>
      </c>
      <c r="H191" s="3" t="s">
        <v>8</v>
      </c>
      <c r="I191" s="4">
        <f aca="true" t="shared" si="12" ref="I190:I203">(G191-$T$40)/$U$20</f>
        <v>98.33333333333334</v>
      </c>
      <c r="J191" s="3"/>
      <c r="K191" s="3"/>
      <c r="L191" s="3"/>
      <c r="M191" s="3"/>
    </row>
    <row r="192" spans="1:13" ht="12.75">
      <c r="A192" s="3">
        <v>63</v>
      </c>
      <c r="B192" s="3" t="s">
        <v>20</v>
      </c>
      <c r="C192" s="3">
        <v>7</v>
      </c>
      <c r="D192" s="3">
        <v>12</v>
      </c>
      <c r="E192" s="3">
        <v>8</v>
      </c>
      <c r="F192" s="9" t="s">
        <v>37</v>
      </c>
      <c r="G192">
        <v>0.1275</v>
      </c>
      <c r="H192" s="3" t="s">
        <v>8</v>
      </c>
      <c r="I192" s="4">
        <f t="shared" si="12"/>
        <v>148.45833333333334</v>
      </c>
      <c r="J192" s="4">
        <f>AVERAGE(I192:I194)</f>
        <v>149.70833333333334</v>
      </c>
      <c r="K192" s="3">
        <f>STDEV(I192:I194)</f>
        <v>1.8498310733685928</v>
      </c>
      <c r="L192" s="3">
        <f>(K192/J192)*100</f>
        <v>1.2356233164722021</v>
      </c>
      <c r="M192" s="3"/>
    </row>
    <row r="193" spans="1:13" ht="12.75">
      <c r="A193" s="3">
        <v>63</v>
      </c>
      <c r="B193" s="3" t="s">
        <v>22</v>
      </c>
      <c r="C193" s="3">
        <v>7</v>
      </c>
      <c r="D193" s="3">
        <v>12</v>
      </c>
      <c r="E193" s="3">
        <v>8</v>
      </c>
      <c r="F193" s="9" t="s">
        <v>37</v>
      </c>
      <c r="G193">
        <v>0.1302</v>
      </c>
      <c r="H193" s="3" t="s">
        <v>8</v>
      </c>
      <c r="I193" s="4">
        <f t="shared" si="12"/>
        <v>151.83333333333334</v>
      </c>
      <c r="J193" s="3"/>
      <c r="K193" s="3"/>
      <c r="L193" s="3"/>
      <c r="M193" s="3"/>
    </row>
    <row r="194" spans="1:13" ht="12.75">
      <c r="A194" s="3">
        <v>63</v>
      </c>
      <c r="B194" s="3" t="s">
        <v>5</v>
      </c>
      <c r="C194" s="3">
        <v>7</v>
      </c>
      <c r="D194" s="3">
        <v>12</v>
      </c>
      <c r="E194" s="3">
        <v>8</v>
      </c>
      <c r="F194" s="9" t="s">
        <v>37</v>
      </c>
      <c r="G194">
        <v>0.1278</v>
      </c>
      <c r="H194" s="3" t="s">
        <v>8</v>
      </c>
      <c r="I194" s="4">
        <f t="shared" si="12"/>
        <v>148.83333333333331</v>
      </c>
      <c r="J194" s="3"/>
      <c r="K194" s="3"/>
      <c r="L194" s="3"/>
      <c r="M194" s="3"/>
    </row>
    <row r="195" spans="1:13" ht="12.75">
      <c r="A195" s="3">
        <v>64</v>
      </c>
      <c r="B195" s="3" t="s">
        <v>20</v>
      </c>
      <c r="C195" s="3">
        <v>7</v>
      </c>
      <c r="D195" s="3">
        <v>12</v>
      </c>
      <c r="E195" s="3">
        <v>20</v>
      </c>
      <c r="F195" s="3">
        <v>25</v>
      </c>
      <c r="G195">
        <v>0.0935</v>
      </c>
      <c r="H195" s="3" t="s">
        <v>8</v>
      </c>
      <c r="I195" s="4">
        <f t="shared" si="12"/>
        <v>105.95833333333333</v>
      </c>
      <c r="J195" s="4">
        <f>AVERAGE(I195:I197)</f>
        <v>104.83333333333333</v>
      </c>
      <c r="K195" s="3">
        <f>STDEV(I195:I197)</f>
        <v>3.693321675673047</v>
      </c>
      <c r="L195" s="3">
        <f>(K195/J195)*100</f>
        <v>3.523041344044242</v>
      </c>
      <c r="M195" s="3"/>
    </row>
    <row r="196" spans="1:13" ht="12.75">
      <c r="A196" s="3">
        <v>64</v>
      </c>
      <c r="B196" s="3" t="s">
        <v>22</v>
      </c>
      <c r="C196" s="3">
        <v>7</v>
      </c>
      <c r="D196" s="3">
        <v>12</v>
      </c>
      <c r="E196" s="3">
        <v>20</v>
      </c>
      <c r="F196" s="3">
        <v>25</v>
      </c>
      <c r="G196">
        <v>0.0893</v>
      </c>
      <c r="H196" s="3" t="s">
        <v>8</v>
      </c>
      <c r="I196" s="4">
        <f t="shared" si="12"/>
        <v>100.70833333333334</v>
      </c>
      <c r="J196" s="3"/>
      <c r="K196" s="3"/>
      <c r="L196" s="3"/>
      <c r="M196" s="3"/>
    </row>
    <row r="197" spans="1:13" ht="12.75">
      <c r="A197" s="3">
        <v>64</v>
      </c>
      <c r="B197" s="3" t="s">
        <v>5</v>
      </c>
      <c r="C197" s="3">
        <v>7</v>
      </c>
      <c r="D197" s="3">
        <v>12</v>
      </c>
      <c r="E197" s="3">
        <v>20</v>
      </c>
      <c r="F197" s="3">
        <v>25</v>
      </c>
      <c r="G197">
        <v>0.095</v>
      </c>
      <c r="H197" s="3" t="s">
        <v>8</v>
      </c>
      <c r="I197" s="4">
        <f t="shared" si="12"/>
        <v>107.83333333333333</v>
      </c>
      <c r="J197" s="3"/>
      <c r="K197" s="3"/>
      <c r="L197" s="3"/>
      <c r="M197" s="3"/>
    </row>
    <row r="198" spans="1:13" ht="12.75">
      <c r="A198" s="3">
        <v>65</v>
      </c>
      <c r="B198" s="3" t="s">
        <v>20</v>
      </c>
      <c r="C198" s="3">
        <v>7</v>
      </c>
      <c r="D198" s="3">
        <v>13</v>
      </c>
      <c r="E198" s="3">
        <v>8</v>
      </c>
      <c r="F198" s="9" t="s">
        <v>37</v>
      </c>
      <c r="G198">
        <v>0.1308</v>
      </c>
      <c r="H198" s="3" t="s">
        <v>8</v>
      </c>
      <c r="I198" s="4">
        <f t="shared" si="12"/>
        <v>152.58333333333334</v>
      </c>
      <c r="J198" s="4">
        <f>AVERAGE(I198:I200)</f>
        <v>158.95833333333331</v>
      </c>
      <c r="K198" s="3">
        <f>STDEV(I198:I200)</f>
        <v>5.8108196495847295</v>
      </c>
      <c r="L198" s="3">
        <f>(K198/J198)*100</f>
        <v>3.655561509568375</v>
      </c>
      <c r="M198" s="3"/>
    </row>
    <row r="199" spans="1:13" ht="12.75">
      <c r="A199" s="3">
        <v>65</v>
      </c>
      <c r="B199" s="3" t="s">
        <v>22</v>
      </c>
      <c r="C199" s="3">
        <v>7</v>
      </c>
      <c r="D199" s="3">
        <v>13</v>
      </c>
      <c r="E199" s="3">
        <v>8</v>
      </c>
      <c r="F199" s="9" t="s">
        <v>37</v>
      </c>
      <c r="G199">
        <v>0.137</v>
      </c>
      <c r="H199" s="3" t="s">
        <v>8</v>
      </c>
      <c r="I199" s="4">
        <f t="shared" si="12"/>
        <v>160.33333333333331</v>
      </c>
      <c r="J199" s="3"/>
      <c r="K199" s="3"/>
      <c r="L199" s="3"/>
      <c r="M199" s="3"/>
    </row>
    <row r="200" spans="1:13" ht="12.75">
      <c r="A200" s="3">
        <v>65</v>
      </c>
      <c r="B200" s="3" t="s">
        <v>5</v>
      </c>
      <c r="C200" s="3">
        <v>7</v>
      </c>
      <c r="D200" s="3">
        <v>13</v>
      </c>
      <c r="E200" s="3">
        <v>8</v>
      </c>
      <c r="F200" s="9" t="s">
        <v>37</v>
      </c>
      <c r="G200">
        <v>0.1399</v>
      </c>
      <c r="H200" s="3" t="s">
        <v>8</v>
      </c>
      <c r="I200" s="4">
        <f t="shared" si="12"/>
        <v>163.95833333333331</v>
      </c>
      <c r="J200" s="3"/>
      <c r="K200" s="3"/>
      <c r="L200" s="3"/>
      <c r="M200" s="3"/>
    </row>
    <row r="201" spans="1:13" ht="12.75">
      <c r="A201" s="3">
        <v>66</v>
      </c>
      <c r="B201" s="3" t="s">
        <v>20</v>
      </c>
      <c r="C201" s="3">
        <v>7</v>
      </c>
      <c r="D201" s="3">
        <v>13</v>
      </c>
      <c r="E201" s="3">
        <v>20</v>
      </c>
      <c r="F201" s="3">
        <v>25</v>
      </c>
      <c r="G201">
        <v>0.0938</v>
      </c>
      <c r="H201" s="3" t="s">
        <v>8</v>
      </c>
      <c r="I201" s="4">
        <f t="shared" si="12"/>
        <v>106.33333333333333</v>
      </c>
      <c r="J201" s="4">
        <f>AVERAGE(I201:I203)</f>
        <v>104.08333333333333</v>
      </c>
      <c r="K201" s="3">
        <f>STDEV(I201:I203)</f>
        <v>2.046338192967668</v>
      </c>
      <c r="L201" s="3">
        <f>(K201/J201)*100</f>
        <v>1.9660575112579677</v>
      </c>
      <c r="M201" s="3"/>
    </row>
    <row r="202" spans="1:13" ht="12.75">
      <c r="A202" s="3">
        <v>66</v>
      </c>
      <c r="B202" s="3" t="s">
        <v>22</v>
      </c>
      <c r="C202" s="3">
        <v>7</v>
      </c>
      <c r="D202" s="3">
        <v>13</v>
      </c>
      <c r="E202" s="3">
        <v>20</v>
      </c>
      <c r="F202" s="3">
        <v>25</v>
      </c>
      <c r="G202">
        <v>0.0916</v>
      </c>
      <c r="H202" s="3" t="s">
        <v>8</v>
      </c>
      <c r="I202" s="4">
        <f t="shared" si="12"/>
        <v>103.58333333333333</v>
      </c>
      <c r="J202" s="3"/>
      <c r="K202" s="3"/>
      <c r="L202" s="3"/>
      <c r="M202" s="3"/>
    </row>
    <row r="203" spans="1:13" ht="12.75">
      <c r="A203" s="3">
        <v>66</v>
      </c>
      <c r="B203" s="3" t="s">
        <v>5</v>
      </c>
      <c r="C203" s="3">
        <v>7</v>
      </c>
      <c r="D203" s="3">
        <v>13</v>
      </c>
      <c r="E203" s="3">
        <v>20</v>
      </c>
      <c r="F203" s="3">
        <v>25</v>
      </c>
      <c r="G203">
        <v>0.0906</v>
      </c>
      <c r="H203" s="3" t="s">
        <v>8</v>
      </c>
      <c r="I203" s="4">
        <f t="shared" si="12"/>
        <v>102.33333333333333</v>
      </c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H204" s="3"/>
      <c r="I204" s="3"/>
      <c r="J204" s="4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4"/>
      <c r="K207" s="3"/>
      <c r="L207" s="3"/>
      <c r="M207" s="3"/>
    </row>
  </sheetData>
  <hyperlinks>
    <hyperlink ref="G1" r:id="rId1" display="DO"/>
  </hyperlinks>
  <printOptions/>
  <pageMargins left="0.75" right="0.75" top="1" bottom="1" header="0.5" footer="0.5"/>
  <pageSetup orientation="portrait" paperSize="10"/>
  <colBreaks count="1" manualBreakCount="1">
    <brk id="9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5"/>
  <sheetViews>
    <sheetView tabSelected="1" workbookViewId="0" topLeftCell="A29">
      <selection activeCell="O42" sqref="O42"/>
    </sheetView>
  </sheetViews>
  <sheetFormatPr defaultColWidth="11.00390625" defaultRowHeight="12.75"/>
  <sheetData>
    <row r="2" spans="2:5" ht="12.75">
      <c r="B2" s="46" t="s">
        <v>29</v>
      </c>
      <c r="C2" s="46"/>
      <c r="D2" t="s">
        <v>60</v>
      </c>
      <c r="E2" t="s">
        <v>59</v>
      </c>
    </row>
    <row r="3" spans="1:5" ht="12.75">
      <c r="A3" s="3"/>
      <c r="B3" s="46">
        <v>2</v>
      </c>
      <c r="C3" s="46">
        <v>3</v>
      </c>
      <c r="D3" s="42">
        <f>'MAGIC modif'!J2+Graph!I2</f>
        <v>188.62962962962962</v>
      </c>
      <c r="E3" s="3">
        <v>175</v>
      </c>
    </row>
    <row r="4" spans="2:5" ht="12.75">
      <c r="B4" s="46"/>
      <c r="C4" s="46"/>
      <c r="D4" s="4">
        <f>'MAGIC modif'!J5</f>
        <v>119.92592592592592</v>
      </c>
      <c r="E4">
        <v>150</v>
      </c>
    </row>
    <row r="5" spans="2:5" ht="12.75">
      <c r="B5" s="46"/>
      <c r="C5" s="46"/>
      <c r="D5" s="4">
        <f>'MAGIC modif'!J8</f>
        <v>143.22222222222223</v>
      </c>
      <c r="E5">
        <v>125</v>
      </c>
    </row>
    <row r="6" spans="2:5" ht="12.75">
      <c r="B6" s="46"/>
      <c r="C6" s="46"/>
      <c r="D6" s="4">
        <f>'MAGIC modif'!J11</f>
        <v>102.22222222222224</v>
      </c>
      <c r="E6">
        <v>100</v>
      </c>
    </row>
    <row r="7" spans="2:5" ht="12.75">
      <c r="B7" s="46"/>
      <c r="C7" s="46"/>
      <c r="D7" s="42">
        <f>'MAGIC modif'!J14</f>
        <v>88.96296296296298</v>
      </c>
      <c r="E7">
        <v>75</v>
      </c>
    </row>
    <row r="8" spans="2:5" ht="12.75">
      <c r="B8" s="46"/>
      <c r="C8" s="46"/>
      <c r="D8" s="4">
        <f>'MAGIC modif'!J17</f>
        <v>103.45833333333334</v>
      </c>
      <c r="E8">
        <v>45</v>
      </c>
    </row>
    <row r="9" spans="2:5" ht="12.75">
      <c r="B9" s="46"/>
      <c r="C9" s="46"/>
      <c r="D9" s="4">
        <f>'MAGIC modif'!J20</f>
        <v>102.08333333333333</v>
      </c>
      <c r="E9">
        <v>25</v>
      </c>
    </row>
    <row r="10" spans="2:5" ht="12.75">
      <c r="B10" s="46"/>
      <c r="C10" s="46"/>
      <c r="D10" s="4">
        <f>'MAGIC modif'!J23</f>
        <v>102.91666666666667</v>
      </c>
      <c r="E10">
        <v>5</v>
      </c>
    </row>
    <row r="11" spans="2:5" ht="12.75">
      <c r="B11" s="46">
        <v>3</v>
      </c>
      <c r="C11" s="46">
        <v>3</v>
      </c>
      <c r="D11" s="42">
        <f>'MAGIC modif'!J26</f>
        <v>209.08333333333334</v>
      </c>
      <c r="E11" s="3">
        <v>175</v>
      </c>
    </row>
    <row r="12" spans="2:5" ht="12.75">
      <c r="B12" s="46"/>
      <c r="C12" s="46"/>
      <c r="D12" s="4">
        <f>'MAGIC modif'!J29</f>
        <v>91.79166666666667</v>
      </c>
      <c r="E12">
        <v>150</v>
      </c>
    </row>
    <row r="13" spans="2:5" ht="12.75">
      <c r="B13" s="46"/>
      <c r="C13" s="46"/>
      <c r="D13" s="4">
        <f>'MAGIC modif'!J32</f>
        <v>75.83333333333333</v>
      </c>
      <c r="E13">
        <v>125</v>
      </c>
    </row>
    <row r="14" spans="2:5" ht="12.75">
      <c r="B14" s="46"/>
      <c r="C14" s="46"/>
      <c r="D14" s="4">
        <f>'MAGIC modif'!J35</f>
        <v>72.4074074074074</v>
      </c>
      <c r="E14">
        <v>100</v>
      </c>
    </row>
    <row r="15" spans="2:5" ht="12.75">
      <c r="B15" s="46"/>
      <c r="C15" s="46"/>
      <c r="D15" s="42">
        <f>'MAGIC modif'!J38</f>
        <v>74.44444444444446</v>
      </c>
      <c r="E15">
        <v>75</v>
      </c>
    </row>
    <row r="16" spans="2:5" ht="12.75">
      <c r="B16" s="46"/>
      <c r="C16" s="46"/>
      <c r="D16" s="4">
        <f>'MAGIC modif'!J41</f>
        <v>88.07407407407409</v>
      </c>
      <c r="E16">
        <v>45</v>
      </c>
    </row>
    <row r="17" spans="2:5" ht="12.75">
      <c r="B17" s="46"/>
      <c r="C17" s="46"/>
      <c r="D17" s="4">
        <f>'MAGIC modif'!J44</f>
        <v>89.18518518518518</v>
      </c>
      <c r="E17">
        <v>25</v>
      </c>
    </row>
    <row r="18" spans="2:5" ht="12.75">
      <c r="B18" s="46"/>
      <c r="C18" s="46"/>
      <c r="D18" s="4">
        <f>'MAGIC modif'!J47</f>
        <v>91.44444444444446</v>
      </c>
      <c r="E18">
        <v>5</v>
      </c>
    </row>
    <row r="19" spans="2:5" ht="12.75">
      <c r="B19" s="46">
        <v>4</v>
      </c>
      <c r="C19" s="46">
        <v>3</v>
      </c>
      <c r="D19" s="42">
        <f>'MAGIC modif'!J51</f>
        <v>222.66666666666666</v>
      </c>
      <c r="E19" s="3">
        <v>175</v>
      </c>
    </row>
    <row r="20" spans="2:5" ht="12.75">
      <c r="B20" s="46"/>
      <c r="C20" s="46"/>
      <c r="D20" s="4">
        <f>'MAGIC modif'!J54</f>
        <v>162.14814814814815</v>
      </c>
      <c r="E20">
        <v>150</v>
      </c>
    </row>
    <row r="21" spans="2:5" ht="12.75">
      <c r="B21" s="46"/>
      <c r="C21" s="46"/>
      <c r="D21" s="4">
        <f>'MAGIC modif'!J57</f>
        <v>155.25925925925924</v>
      </c>
      <c r="E21">
        <v>125</v>
      </c>
    </row>
    <row r="22" spans="2:5" ht="12.75">
      <c r="B22" s="46"/>
      <c r="C22" s="46"/>
      <c r="D22" s="4">
        <f>'MAGIC modif'!J60</f>
        <v>76.96296296296298</v>
      </c>
      <c r="E22">
        <v>100</v>
      </c>
    </row>
    <row r="23" spans="2:5" ht="12.75">
      <c r="B23" s="46"/>
      <c r="C23" s="46"/>
      <c r="D23" s="42">
        <f>'MAGIC modif'!J63</f>
        <v>68.48148148148148</v>
      </c>
      <c r="E23">
        <v>75</v>
      </c>
    </row>
    <row r="24" spans="2:5" ht="12.75">
      <c r="B24" s="46"/>
      <c r="C24" s="46"/>
      <c r="D24" s="4">
        <f>'MAGIC modif'!J66</f>
        <v>110.875</v>
      </c>
      <c r="E24">
        <v>45</v>
      </c>
    </row>
    <row r="25" spans="2:5" ht="12.75">
      <c r="B25" s="46"/>
      <c r="C25" s="46"/>
      <c r="D25" s="4">
        <f>'MAGIC modif'!J69</f>
        <v>107.625</v>
      </c>
      <c r="E25">
        <v>25</v>
      </c>
    </row>
    <row r="26" spans="2:5" ht="12.75">
      <c r="B26" s="46"/>
      <c r="C26" s="46"/>
      <c r="D26" s="4">
        <f>'MAGIC modif'!J72</f>
        <v>90.59259259259261</v>
      </c>
      <c r="E26">
        <v>5</v>
      </c>
    </row>
    <row r="27" spans="2:5" ht="12.75">
      <c r="B27" s="46">
        <v>5</v>
      </c>
      <c r="C27" s="46">
        <v>3</v>
      </c>
      <c r="D27" s="42">
        <f>'MAGIC modif'!J75</f>
        <v>279.8333333333333</v>
      </c>
      <c r="E27" s="3">
        <v>175</v>
      </c>
    </row>
    <row r="28" spans="2:5" ht="12.75">
      <c r="B28" s="46"/>
      <c r="C28" s="46"/>
      <c r="D28" s="4">
        <f>'MAGIC modif'!J78</f>
        <v>238.45833333333334</v>
      </c>
      <c r="E28">
        <v>150</v>
      </c>
    </row>
    <row r="29" spans="2:5" ht="12.75">
      <c r="B29" s="46"/>
      <c r="C29" s="46"/>
      <c r="D29" s="4">
        <f>'MAGIC modif'!J81</f>
        <v>132.62499999999997</v>
      </c>
      <c r="E29">
        <v>125</v>
      </c>
    </row>
    <row r="30" spans="2:5" ht="12.75">
      <c r="B30" s="46"/>
      <c r="C30" s="46"/>
      <c r="D30" s="4">
        <f>'MAGIC modif'!J84</f>
        <v>123.70833333333334</v>
      </c>
      <c r="E30">
        <v>100</v>
      </c>
    </row>
    <row r="31" spans="2:5" ht="12.75">
      <c r="B31" s="46"/>
      <c r="C31" s="46"/>
      <c r="D31" s="42">
        <f>'MAGIC modif'!J87</f>
        <v>86.125</v>
      </c>
      <c r="E31">
        <v>75</v>
      </c>
    </row>
    <row r="32" spans="2:5" ht="12.75">
      <c r="B32" s="46"/>
      <c r="C32" s="46"/>
      <c r="D32" s="4">
        <f>'MAGIC modif'!J90</f>
        <v>103.77083333333334</v>
      </c>
      <c r="E32">
        <v>45</v>
      </c>
    </row>
    <row r="33" spans="2:5" ht="12.75">
      <c r="B33" s="46"/>
      <c r="C33" s="46"/>
      <c r="D33" s="4">
        <f>'MAGIC modif'!J93</f>
        <v>106.66666666666667</v>
      </c>
      <c r="E33">
        <v>25</v>
      </c>
    </row>
    <row r="34" spans="2:5" ht="12.75">
      <c r="B34" s="46"/>
      <c r="C34" s="46"/>
      <c r="D34" s="4">
        <f>'MAGIC modif'!J96</f>
        <v>104.45833333333333</v>
      </c>
      <c r="E34">
        <v>5</v>
      </c>
    </row>
    <row r="35" spans="2:5" ht="12.75">
      <c r="B35" s="46">
        <v>6</v>
      </c>
      <c r="C35" s="46">
        <v>3</v>
      </c>
      <c r="D35" s="4">
        <f>'MAGIC modif'!J100</f>
        <v>261.7083333333333</v>
      </c>
      <c r="E35" s="3">
        <v>175</v>
      </c>
    </row>
    <row r="36" spans="2:5" ht="12.75">
      <c r="B36" s="46"/>
      <c r="C36" s="46"/>
      <c r="D36" s="4">
        <f>'MAGIC modif'!J103</f>
        <v>185.07407407407408</v>
      </c>
      <c r="E36">
        <v>150</v>
      </c>
    </row>
    <row r="37" spans="2:5" ht="12.75">
      <c r="B37" s="46"/>
      <c r="C37" s="46"/>
      <c r="D37" s="4">
        <f>'MAGIC modif'!J106</f>
        <v>85.4074074074074</v>
      </c>
      <c r="E37">
        <v>125</v>
      </c>
    </row>
    <row r="38" spans="2:5" ht="12.75">
      <c r="B38" s="46"/>
      <c r="C38" s="46"/>
      <c r="D38" s="4">
        <f>'MAGIC modif'!J109</f>
        <v>55.40740740740741</v>
      </c>
      <c r="E38">
        <v>100</v>
      </c>
    </row>
    <row r="39" spans="2:5" ht="12.75">
      <c r="B39" s="46"/>
      <c r="C39" s="46"/>
      <c r="D39" s="4">
        <f>'MAGIC modif'!J112</f>
        <v>106.25925925925928</v>
      </c>
      <c r="E39">
        <v>75</v>
      </c>
    </row>
    <row r="40" spans="2:5" ht="12.75">
      <c r="B40" s="46"/>
      <c r="C40" s="46"/>
      <c r="D40" s="4"/>
      <c r="E40">
        <v>45</v>
      </c>
    </row>
    <row r="41" spans="2:5" ht="12.75">
      <c r="B41" s="46"/>
      <c r="C41" s="46"/>
      <c r="D41" s="4">
        <f>'MAGIC modif'!J118</f>
        <v>88.7037037037037</v>
      </c>
      <c r="E41">
        <v>25</v>
      </c>
    </row>
    <row r="42" spans="2:5" ht="12.75">
      <c r="B42" s="46"/>
      <c r="C42" s="46"/>
      <c r="D42" s="4">
        <f>'MAGIC modif'!J121</f>
        <v>94.37037037037038</v>
      </c>
      <c r="E42">
        <v>5</v>
      </c>
    </row>
    <row r="44" ht="12.75">
      <c r="B44" s="43"/>
    </row>
    <row r="45" ht="12.75">
      <c r="B45" s="43"/>
    </row>
    <row r="46" ht="12.75">
      <c r="B46" s="43"/>
    </row>
    <row r="47" ht="12.75">
      <c r="B47" s="43"/>
    </row>
    <row r="48" ht="12.75">
      <c r="B48" s="43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43"/>
    </row>
    <row r="54" ht="12.75">
      <c r="B54" s="43"/>
    </row>
    <row r="55" spans="1:5" ht="12.75">
      <c r="A55" s="45" t="s">
        <v>36</v>
      </c>
      <c r="B55" s="47" t="s">
        <v>61</v>
      </c>
      <c r="C55" s="46"/>
      <c r="D55" t="s">
        <v>60</v>
      </c>
      <c r="E55" s="45" t="s">
        <v>62</v>
      </c>
    </row>
    <row r="56" spans="2:5" ht="12.75">
      <c r="B56" s="48">
        <v>7</v>
      </c>
      <c r="C56" s="46">
        <v>1</v>
      </c>
      <c r="D56" s="2">
        <f>'MAGIC modif'!J125</f>
        <v>81.66666666666667</v>
      </c>
      <c r="E56">
        <v>93</v>
      </c>
    </row>
    <row r="57" spans="2:5" ht="12.75">
      <c r="B57" s="48">
        <v>7</v>
      </c>
      <c r="C57" s="46">
        <v>1</v>
      </c>
      <c r="D57" s="2">
        <f>'MAGIC modif'!J128</f>
        <v>95.2067901234568</v>
      </c>
      <c r="E57">
        <v>5</v>
      </c>
    </row>
    <row r="58" spans="2:5" ht="12.75">
      <c r="B58" s="48">
        <v>7</v>
      </c>
      <c r="C58" s="46">
        <v>2</v>
      </c>
      <c r="D58" s="2">
        <f>'MAGIC modif'!J131</f>
        <v>122.875</v>
      </c>
      <c r="E58">
        <v>115</v>
      </c>
    </row>
    <row r="59" spans="2:5" ht="12.75">
      <c r="B59" s="48">
        <v>7</v>
      </c>
      <c r="C59" s="46">
        <v>2</v>
      </c>
      <c r="D59" s="2">
        <f>'MAGIC modif'!J134</f>
        <v>103.79166666666667</v>
      </c>
      <c r="E59">
        <v>5</v>
      </c>
    </row>
    <row r="60" spans="2:5" ht="12.75">
      <c r="B60" s="48">
        <v>7</v>
      </c>
      <c r="C60" s="46">
        <v>3</v>
      </c>
      <c r="D60" s="2">
        <f>'MAGIC modif'!J137</f>
        <v>127.91666666666667</v>
      </c>
      <c r="E60">
        <v>110</v>
      </c>
    </row>
    <row r="61" spans="2:5" ht="12.75">
      <c r="B61" s="48">
        <v>7</v>
      </c>
      <c r="C61" s="46">
        <v>3</v>
      </c>
      <c r="D61" s="2">
        <f>'MAGIC modif'!J140</f>
        <v>100.08333333333333</v>
      </c>
      <c r="E61">
        <v>5</v>
      </c>
    </row>
    <row r="62" spans="2:5" ht="12.75">
      <c r="B62" s="48">
        <v>7</v>
      </c>
      <c r="C62" s="46">
        <v>4</v>
      </c>
      <c r="D62" s="2">
        <f>'MAGIC modif'!J143</f>
        <v>149.75</v>
      </c>
      <c r="E62">
        <v>82</v>
      </c>
    </row>
    <row r="63" spans="2:5" ht="12.75">
      <c r="B63" s="48">
        <v>7</v>
      </c>
      <c r="C63" s="46">
        <v>4</v>
      </c>
      <c r="D63" s="2">
        <f>'MAGIC modif'!J146</f>
        <v>86.92592592592594</v>
      </c>
      <c r="E63">
        <v>5</v>
      </c>
    </row>
    <row r="64" spans="2:5" ht="12.75">
      <c r="B64" s="48">
        <v>7</v>
      </c>
      <c r="C64" s="46">
        <v>5</v>
      </c>
      <c r="D64" s="2">
        <f>'MAGIC modif'!J150</f>
        <v>134.11111111111111</v>
      </c>
      <c r="E64">
        <v>105</v>
      </c>
    </row>
    <row r="65" spans="2:5" ht="12.75">
      <c r="B65" s="48">
        <v>7</v>
      </c>
      <c r="C65" s="46">
        <v>5</v>
      </c>
      <c r="D65" s="2">
        <f>'MAGIC modif'!J153</f>
        <v>82.68518518518519</v>
      </c>
      <c r="E65">
        <v>5</v>
      </c>
    </row>
    <row r="66" spans="2:5" ht="12.75">
      <c r="B66" s="48">
        <v>7</v>
      </c>
      <c r="C66" s="46">
        <v>6</v>
      </c>
      <c r="D66" s="2">
        <f>'MAGIC modif'!J156</f>
        <v>155.58333333333331</v>
      </c>
      <c r="E66">
        <v>100</v>
      </c>
    </row>
    <row r="67" spans="2:5" ht="12.75">
      <c r="B67" s="48">
        <v>7</v>
      </c>
      <c r="C67" s="46">
        <v>6</v>
      </c>
      <c r="D67" s="2">
        <f>'MAGIC modif'!J159</f>
        <v>106.25</v>
      </c>
      <c r="E67">
        <v>5</v>
      </c>
    </row>
    <row r="68" spans="2:5" ht="12.75">
      <c r="B68" s="48">
        <v>7</v>
      </c>
      <c r="C68" s="46">
        <v>7</v>
      </c>
      <c r="D68" s="2">
        <f>'MAGIC modif'!J162</f>
        <v>130.375</v>
      </c>
      <c r="E68">
        <v>85</v>
      </c>
    </row>
    <row r="69" spans="2:5" ht="12.75">
      <c r="B69" s="48">
        <v>7</v>
      </c>
      <c r="C69" s="46">
        <v>7</v>
      </c>
      <c r="D69" s="2">
        <f>'MAGIC modif'!J165</f>
        <v>100.5</v>
      </c>
      <c r="E69">
        <v>5</v>
      </c>
    </row>
    <row r="70" spans="2:5" ht="12.75">
      <c r="B70" s="48">
        <v>7</v>
      </c>
      <c r="C70" s="46">
        <v>8</v>
      </c>
      <c r="D70" s="2">
        <f>'MAGIC modif'!J168</f>
        <v>152.70833333333334</v>
      </c>
      <c r="E70">
        <v>105</v>
      </c>
    </row>
    <row r="71" spans="2:5" ht="12.75">
      <c r="B71" s="48">
        <v>7</v>
      </c>
      <c r="C71" s="46">
        <v>8</v>
      </c>
      <c r="D71" s="2">
        <f>'MAGIC modif'!J171</f>
        <v>90.1851851851852</v>
      </c>
      <c r="E71">
        <v>5</v>
      </c>
    </row>
    <row r="72" spans="2:5" ht="12.75">
      <c r="B72" s="48">
        <v>7</v>
      </c>
      <c r="C72" s="46">
        <v>9</v>
      </c>
      <c r="D72" s="2">
        <f>'MAGIC modif'!J174</f>
        <v>134.7777777777778</v>
      </c>
      <c r="E72">
        <v>90</v>
      </c>
    </row>
    <row r="73" spans="2:5" ht="12.75">
      <c r="B73" s="48">
        <v>7</v>
      </c>
      <c r="C73" s="46">
        <v>9</v>
      </c>
      <c r="D73" s="2">
        <f>'MAGIC modif'!J177</f>
        <v>103.79166666666667</v>
      </c>
      <c r="E73">
        <v>5</v>
      </c>
    </row>
    <row r="74" spans="2:5" ht="12.75">
      <c r="B74" s="48">
        <v>7</v>
      </c>
      <c r="C74" s="46">
        <v>10</v>
      </c>
      <c r="D74" s="2">
        <f>'MAGIC modif'!J180</f>
        <v>137.96296296296293</v>
      </c>
      <c r="E74">
        <v>105</v>
      </c>
    </row>
    <row r="75" spans="2:5" ht="12.75">
      <c r="B75" s="48">
        <v>7</v>
      </c>
      <c r="C75" s="46">
        <v>10</v>
      </c>
      <c r="D75" s="2">
        <f>'MAGIC modif'!J183</f>
        <v>89.66666666666669</v>
      </c>
      <c r="E75">
        <v>5</v>
      </c>
    </row>
    <row r="76" spans="2:5" ht="12.75">
      <c r="B76" s="48">
        <v>7</v>
      </c>
      <c r="C76" s="46">
        <v>11</v>
      </c>
      <c r="D76" s="2">
        <f>'MAGIC modif'!J186</f>
        <v>137.3641975308642</v>
      </c>
      <c r="E76">
        <v>107</v>
      </c>
    </row>
    <row r="77" spans="2:5" ht="12.75">
      <c r="B77" s="48">
        <v>7</v>
      </c>
      <c r="C77" s="46">
        <v>11</v>
      </c>
      <c r="D77" s="2">
        <f>'MAGIC modif'!J189</f>
        <v>88.92592592592592</v>
      </c>
      <c r="E77">
        <v>5</v>
      </c>
    </row>
    <row r="78" spans="2:5" ht="12.75">
      <c r="B78" s="48">
        <v>7</v>
      </c>
      <c r="C78" s="46">
        <v>12</v>
      </c>
      <c r="D78" s="2">
        <f>'MAGIC modif'!J192</f>
        <v>149.70833333333334</v>
      </c>
      <c r="E78">
        <v>80</v>
      </c>
    </row>
    <row r="79" spans="2:5" ht="12.75">
      <c r="B79" s="48">
        <v>7</v>
      </c>
      <c r="C79" s="46">
        <v>12</v>
      </c>
      <c r="D79" s="2">
        <f>'MAGIC modif'!J195</f>
        <v>104.83333333333333</v>
      </c>
      <c r="E79">
        <v>5</v>
      </c>
    </row>
    <row r="80" spans="2:5" ht="12.75">
      <c r="B80" s="48">
        <v>7</v>
      </c>
      <c r="C80" s="46">
        <v>13</v>
      </c>
      <c r="D80" s="2">
        <f>'MAGIC modif'!J198</f>
        <v>158.95833333333331</v>
      </c>
      <c r="E80">
        <v>82</v>
      </c>
    </row>
    <row r="81" spans="2:5" ht="12.75">
      <c r="B81" s="48">
        <v>7</v>
      </c>
      <c r="C81" s="46">
        <v>13</v>
      </c>
      <c r="D81" s="2">
        <f>'MAGIC modif'!J201</f>
        <v>104.08333333333333</v>
      </c>
      <c r="E81">
        <v>5</v>
      </c>
    </row>
    <row r="82" spans="2:5" ht="12.75">
      <c r="B82" s="44"/>
      <c r="E82" s="2"/>
    </row>
    <row r="83" spans="2:5" ht="12.75">
      <c r="B83" s="44"/>
      <c r="E83" s="2"/>
    </row>
    <row r="84" spans="2:5" ht="12.75">
      <c r="B84" s="44"/>
      <c r="E84" s="2"/>
    </row>
    <row r="85" spans="2:5" ht="12.75">
      <c r="B85" s="44"/>
      <c r="E85" s="2"/>
    </row>
    <row r="86" spans="2:5" ht="12.75">
      <c r="B86" s="44"/>
      <c r="E86" s="2"/>
    </row>
    <row r="87" spans="2:5" ht="12.75">
      <c r="B87" s="44"/>
      <c r="E87" s="2"/>
    </row>
    <row r="88" spans="2:5" ht="12.75">
      <c r="B88" s="44"/>
      <c r="E88" s="2"/>
    </row>
    <row r="89" spans="2:5" ht="12.75">
      <c r="B89" s="43"/>
      <c r="E89" s="2"/>
    </row>
    <row r="90" spans="2:5" ht="12.75">
      <c r="B90" s="43"/>
      <c r="E90" s="2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  <row r="101" ht="12.75">
      <c r="B101" s="43"/>
    </row>
    <row r="102" ht="12.75">
      <c r="B102" s="43"/>
    </row>
    <row r="103" ht="12.75">
      <c r="B103" s="43"/>
    </row>
    <row r="104" ht="12.75">
      <c r="B104" s="43"/>
    </row>
    <row r="105" ht="12.75">
      <c r="B105" s="43"/>
    </row>
  </sheetData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Delong</dc:creator>
  <cp:keywords/>
  <dc:description/>
  <cp:lastModifiedBy>Anthony Dron</cp:lastModifiedBy>
  <dcterms:created xsi:type="dcterms:W3CDTF">2011-06-23T20:42:03Z</dcterms:created>
  <dcterms:modified xsi:type="dcterms:W3CDTF">2011-07-02T20:53:31Z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